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0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'Лист1'!$A$1:$BM$38</definedName>
  </definedNames>
  <calcPr fullCalcOnLoad="1"/>
</workbook>
</file>

<file path=xl/sharedStrings.xml><?xml version="1.0" encoding="utf-8"?>
<sst xmlns="http://schemas.openxmlformats.org/spreadsheetml/2006/main" count="138" uniqueCount="113">
  <si>
    <t>Найменування бюджету - одержувача/надавача міжбюджетного трансферту</t>
  </si>
  <si>
    <t>найменування трансферту*</t>
  </si>
  <si>
    <t>дотація на:</t>
  </si>
  <si>
    <t>субвенції</t>
  </si>
  <si>
    <t>загального фонду на:</t>
  </si>
  <si>
    <t>спеціального фонду на:</t>
  </si>
  <si>
    <t>Трансферти з інших місцевих бюджетів</t>
  </si>
  <si>
    <t>Усього</t>
  </si>
  <si>
    <t>Трансферти іншим бюджетам</t>
  </si>
  <si>
    <t>найменування трансферту**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</si>
  <si>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</si>
  <si>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Обласний бюджет Житомирської області</t>
  </si>
  <si>
    <t>06303503000</t>
  </si>
  <si>
    <t>Бюджет Бистрицької сільської ради</t>
  </si>
  <si>
    <t>06303507000</t>
  </si>
  <si>
    <t>Бюджет Гардишівської сільської ради</t>
  </si>
  <si>
    <t>06303511000</t>
  </si>
  <si>
    <t>Бюджет Малосілківської сільської ради</t>
  </si>
  <si>
    <t>06303515000</t>
  </si>
  <si>
    <t>Бюджет Озадівської сільської ради</t>
  </si>
  <si>
    <t>06303518000</t>
  </si>
  <si>
    <t>Бюджет Романівської  сільської ради</t>
  </si>
  <si>
    <t>06303522000</t>
  </si>
  <si>
    <t>Бюджет Садківської сільської ради</t>
  </si>
  <si>
    <t>06303524000</t>
  </si>
  <si>
    <t>Бюджет Скраглівської сільської ради</t>
  </si>
  <si>
    <t>в т.ч. на</t>
  </si>
  <si>
    <t>на утримання  сільських дошкільних закладів</t>
  </si>
  <si>
    <t>на утримання сільських будинків культури, клубів, та сільських бібліотек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</si>
  <si>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</si>
  <si>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</si>
  <si>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медичне обслуговування внутрішньо переміщених осіб </t>
  </si>
  <si>
    <t>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</si>
  <si>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</si>
  <si>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</si>
  <si>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оплату праці педагогічних працівників інклюзивно-ресурсних центрів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</si>
  <si>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</si>
  <si>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 тому числі:</t>
  </si>
  <si>
    <t>Інші субвенції з місцевого бюджету, Усього</t>
  </si>
  <si>
    <t>пільгове медичне обслуговування осіб, які постраждали внаслідок Чорнобильської катастрофи</t>
  </si>
  <si>
    <t>на виконання  Регіональної 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</si>
  <si>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з них:</t>
  </si>
  <si>
    <t>на придбання житла</t>
  </si>
  <si>
    <t>06100000000</t>
  </si>
  <si>
    <t>(грн).</t>
  </si>
  <si>
    <t>Інші  дотації з місцевого бюджету</t>
  </si>
  <si>
    <t>06548000000</t>
  </si>
  <si>
    <t>06529000000</t>
  </si>
  <si>
    <t>06524900000</t>
  </si>
  <si>
    <t>06551000000</t>
  </si>
  <si>
    <t>в тому числі на:</t>
  </si>
  <si>
    <t>освіта</t>
  </si>
  <si>
    <t>охорона здоров’я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</si>
  <si>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</si>
  <si>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</si>
  <si>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Державний бюджет</t>
  </si>
  <si>
    <t>Інші субвенції з місцевого бюджету</t>
  </si>
  <si>
    <t>видатки споживання</t>
  </si>
  <si>
    <t>видатки розвитку</t>
  </si>
  <si>
    <t>оплату за проведення корекційно-розвиткових занять і придбання спеціальних засобів корекції для учнів інклюзивних класів                         (видатки розвитку)</t>
  </si>
  <si>
    <t>Субвенція з місцевого бюджету за рахунок залишку коштів освітньої субвенції, що утворився на початок бюджетного періоду, усього</t>
  </si>
  <si>
    <t>в тому числі на</t>
  </si>
  <si>
    <t>забезпечення належних санітарно-гігієнічних умов у приміщеннях закладів загальної середньої освіти (видатки розвитку)</t>
  </si>
  <si>
    <t>Субвенція з місцевого бюджету за рахунок залишку коштів медичної субвенції, що утворився на початок бюджетного періоду (цільові видатки на лікування хворих на цукровий та нецукровий діабет)</t>
  </si>
  <si>
    <t>інші</t>
  </si>
  <si>
    <t>проведення заходів з оздоровлення та відпочинку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</si>
  <si>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 (видатки розвитку)</t>
  </si>
  <si>
    <t>придбання послуг з доступу до інтернету закладів загальної середньої освіти (видатки розвитку)</t>
  </si>
  <si>
    <t>Субвенція з місцевого бюджету на співфінансування інвестиційних проектів</t>
  </si>
  <si>
    <t>С. Б. Томашевська</t>
  </si>
  <si>
    <t>придбання телемедичного обладнання для Скраглівської амбулаторії загальної практики-сімейної медицини по вул.Свободи, 1, с.Скраглівка, Бердичівського району</t>
  </si>
  <si>
    <t>придбання телемедичного обладнання для Озадівської амбулаторії загальної практики-сімейної медицини по вул.Центральній, 5А, с.Озадівка, Бердичівського району</t>
  </si>
  <si>
    <t>до рішення сесії районної ради</t>
  </si>
  <si>
    <t>(код бюджету)</t>
  </si>
  <si>
    <t>06303200000</t>
  </si>
  <si>
    <t>Міжбюджетні трансферти на 2020 рік</t>
  </si>
  <si>
    <t>УСЬОГО</t>
  </si>
  <si>
    <t>Х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</si>
  <si>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</si>
  <si>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</si>
  <si>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</si>
  <si>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</si>
  <si>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оплату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                                   </t>
  </si>
  <si>
    <t>Додаток 4</t>
  </si>
  <si>
    <t xml:space="preserve">"Про районний бюджет                                                                                        Бердичівського району на 2020 рік" </t>
  </si>
  <si>
    <t>від 20.12.2019 № 527</t>
  </si>
  <si>
    <t>Бюджет Гришківецької селищної об’єднаної територіальної громади</t>
  </si>
  <si>
    <t>Бюджет Райгородоцької сільської об’єднаної територіальної громади</t>
  </si>
  <si>
    <t>Бюджет Семенівської сільської об’єднаної територіальної громади</t>
  </si>
  <si>
    <t>Бюджет Швайківської сільської об’єднаної територіальної громади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</si>
  <si>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</si>
  <si>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Субвенція з місцевого бюджету на забезпечення якісної, сучасної, та доступної загальної середньої освіти "Нова українська школа" за рахунок відповідної субвенції з державного бюджету </t>
  </si>
  <si>
    <t>на закупівлю засобів навчання та обладнання для навчальних кабінетів початкової школи                                                       (видатки розвитку)</t>
  </si>
  <si>
    <t>закупівлю засобів навчання та обладнання (крім комп’ютерів)</t>
  </si>
  <si>
    <t xml:space="preserve">закупівлю меблів </t>
  </si>
  <si>
    <t>закупівлю комп’ютерного обладнання</t>
  </si>
  <si>
    <t>на підвищення кваліфікації педагогічних працівників та проведення супервізії (видатки споживання)</t>
  </si>
  <si>
    <t>відрядження для підвищення кваліфікації вчителів, асистентів, вчителів початкової школи, директорів закладів загальної середньої освіти, заступників директорів з навчально-виховної (навчальної, ваиховної) роботи, до посадових обов’язків яких належить питання початкової освіти</t>
  </si>
  <si>
    <t>підвищення кваліфікації вчителів, які забезпечують здобуття учнями 5-11 (12) класів закладів загальної середньої освіти</t>
  </si>
  <si>
    <t>проведення супервізії</t>
  </si>
  <si>
    <t>оплата праці тренерів, тренерів-педагогів, оплату (у разі потреби) проживання, харчування та проїзду до місця відрядження і назад тренерів, тренерів-педагогів, які залучені дол підвищення кваліфікації</t>
  </si>
  <si>
    <t>придбання,тиражування матеріалів для забезпечення здійснення закладами післядипломної педагогічної освіти заходів з  підвищення кваліфікації для впровадження нових методик відповідно до Концепції "Нова українська школа"</t>
  </si>
  <si>
    <t>в тому числі цільові видатки на:</t>
  </si>
  <si>
    <t>0219800</t>
  </si>
  <si>
    <t xml:space="preserve"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</si>
  <si>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</si>
  <si>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 (цільові видатки на лікування хворих на цукровий діабет інсуліном та нецукровий діабет десмопресином) (видатки споживання)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</si>
  <si>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 25 жовтня 2020 року</t>
  </si>
  <si>
    <t>на підготовку та проведення місцевих виборів 25 жовтня 2020 року</t>
  </si>
  <si>
    <t xml:space="preserve">Додаток 4                                                                                  до рішення районної ради "Про внесення змін до районного бюджету                                                                                        Бердичівського району на 2020 рік"  </t>
  </si>
  <si>
    <t>на закупівлю засобів захисту учасників освітнього процесу в закладах загальної середньої освіти під час карантину</t>
  </si>
  <si>
    <t>від 17.12.2020 № 20</t>
  </si>
  <si>
    <t>Заступник голови районної ради                                                             Володимир ДІГТЯР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</si>
</sst>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"/>
  </numFmts>
  <fonts count="2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5"/>
      <name val="Times New Roman"/>
      <family val="1"/>
    </font>
    <font>
      <sz val="18"/>
      <color indexed="8"/>
      <name val="Times New Roman"/>
      <family val="1"/>
    </font>
    <font>
      <sz val="25"/>
      <name val="Times New Roman"/>
      <family val="1"/>
    </font>
    <font>
      <sz val="22"/>
      <color indexed="10"/>
      <name val="Times New Roman"/>
      <family val="1"/>
    </font>
    <font>
      <b/>
      <sz val="22"/>
      <name val="Times New Roman"/>
      <family val="1"/>
    </font>
    <font>
      <sz val="19"/>
      <name val="Times New Roman"/>
      <family val="1"/>
    </font>
    <font>
      <sz val="17"/>
      <name val="Times New Roman"/>
      <family val="1"/>
    </font>
    <font>
      <sz val="18"/>
      <color indexed="10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/>
    </xf>
    <xf numFmtId="0" fontId="9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/>
    </xf>
    <xf numFmtId="49" fontId="17" fillId="0" borderId="4" xfId="0" applyNumberFormat="1" applyFont="1" applyFill="1" applyBorder="1" applyAlignment="1" applyProtection="1">
      <alignment horizontal="left" vertical="center"/>
      <protection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49" fontId="17" fillId="0" borderId="6" xfId="0" applyNumberFormat="1" applyFont="1" applyFill="1" applyBorder="1" applyAlignment="1" applyProtection="1">
      <alignment horizontal="left" vertical="center"/>
      <protection/>
    </xf>
    <xf numFmtId="0" fontId="9" fillId="0" borderId="6" xfId="0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/>
    </xf>
    <xf numFmtId="4" fontId="10" fillId="0" borderId="0" xfId="0" applyNumberFormat="1" applyFont="1" applyAlignment="1">
      <alignment/>
    </xf>
    <xf numFmtId="0" fontId="9" fillId="0" borderId="2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4"/>
  <sheetViews>
    <sheetView tabSelected="1" view="pageBreakPreview" zoomScale="50" zoomScaleNormal="75" zoomScaleSheetLayoutView="50" workbookViewId="0" topLeftCell="A26">
      <selection activeCell="A39" sqref="A39"/>
    </sheetView>
  </sheetViews>
  <sheetFormatPr defaultColWidth="9.00390625" defaultRowHeight="12.75"/>
  <cols>
    <col min="1" max="1" width="23.625" style="2" customWidth="1"/>
    <col min="2" max="2" width="63.125" style="2" customWidth="1"/>
    <col min="3" max="3" width="23.25390625" style="2" customWidth="1"/>
    <col min="4" max="4" width="13.375" style="2" hidden="1" customWidth="1"/>
    <col min="5" max="5" width="19.875" style="2" customWidth="1"/>
    <col min="6" max="6" width="27.375" style="2" hidden="1" customWidth="1"/>
    <col min="7" max="7" width="21.125" style="2" hidden="1" customWidth="1"/>
    <col min="8" max="8" width="26.125" style="2" hidden="1" customWidth="1"/>
    <col min="9" max="9" width="30.625" style="2" hidden="1" customWidth="1"/>
    <col min="10" max="10" width="21.25390625" style="2" hidden="1" customWidth="1"/>
    <col min="11" max="11" width="17.875" style="2" hidden="1" customWidth="1"/>
    <col min="12" max="12" width="19.875" style="2" hidden="1" customWidth="1"/>
    <col min="13" max="13" width="20.125" style="2" customWidth="1"/>
    <col min="14" max="14" width="20.25390625" style="2" hidden="1" customWidth="1"/>
    <col min="15" max="15" width="19.375" style="2" customWidth="1"/>
    <col min="16" max="16" width="22.125" style="2" hidden="1" customWidth="1"/>
    <col min="17" max="17" width="19.625" style="2" customWidth="1"/>
    <col min="18" max="18" width="22.25390625" style="2" customWidth="1"/>
    <col min="19" max="19" width="18.75390625" style="2" customWidth="1"/>
    <col min="20" max="20" width="18.875" style="2" customWidth="1"/>
    <col min="21" max="21" width="15.625" style="2" customWidth="1"/>
    <col min="22" max="22" width="19.625" style="2" customWidth="1"/>
    <col min="23" max="23" width="18.00390625" style="2" customWidth="1"/>
    <col min="24" max="24" width="16.375" style="2" customWidth="1"/>
    <col min="25" max="25" width="18.00390625" style="2" customWidth="1"/>
    <col min="26" max="26" width="23.25390625" style="2" customWidth="1"/>
    <col min="27" max="31" width="23.25390625" style="2" hidden="1" customWidth="1"/>
    <col min="32" max="32" width="20.875" style="2" hidden="1" customWidth="1"/>
    <col min="33" max="33" width="17.25390625" style="2" hidden="1" customWidth="1"/>
    <col min="34" max="34" width="19.875" style="2" customWidth="1"/>
    <col min="35" max="35" width="18.75390625" style="2" customWidth="1"/>
    <col min="36" max="36" width="19.00390625" style="2" customWidth="1"/>
    <col min="37" max="37" width="22.125" style="2" customWidth="1"/>
    <col min="38" max="38" width="26.375" style="2" customWidth="1"/>
    <col min="39" max="39" width="26.125" style="2" customWidth="1"/>
    <col min="40" max="40" width="20.875" style="2" customWidth="1"/>
    <col min="41" max="41" width="17.875" style="3" hidden="1" customWidth="1"/>
    <col min="42" max="42" width="18.75390625" style="2" customWidth="1"/>
    <col min="43" max="43" width="16.75390625" style="2" hidden="1" customWidth="1"/>
    <col min="44" max="44" width="26.375" style="2" customWidth="1"/>
    <col min="45" max="45" width="25.75390625" style="2" hidden="1" customWidth="1"/>
    <col min="46" max="46" width="17.875" style="2" hidden="1" customWidth="1"/>
    <col min="47" max="47" width="21.625" style="2" hidden="1" customWidth="1"/>
    <col min="48" max="48" width="17.875" style="2" hidden="1" customWidth="1"/>
    <col min="49" max="49" width="17.625" style="2" hidden="1" customWidth="1"/>
    <col min="50" max="50" width="20.00390625" style="2" hidden="1" customWidth="1"/>
    <col min="51" max="51" width="22.00390625" style="2" customWidth="1"/>
    <col min="52" max="52" width="22.75390625" style="2" customWidth="1"/>
    <col min="53" max="53" width="19.375" style="2" customWidth="1"/>
    <col min="54" max="54" width="18.625" style="2" customWidth="1"/>
    <col min="55" max="55" width="19.625" style="2" customWidth="1"/>
    <col min="56" max="56" width="24.00390625" style="2" hidden="1" customWidth="1"/>
    <col min="57" max="57" width="21.75390625" style="2" customWidth="1"/>
    <col min="58" max="58" width="24.00390625" style="2" hidden="1" customWidth="1"/>
    <col min="59" max="59" width="23.625" style="2" customWidth="1"/>
    <col min="60" max="60" width="36.125" style="2" hidden="1" customWidth="1"/>
    <col min="61" max="61" width="21.75390625" style="2" customWidth="1"/>
    <col min="62" max="62" width="19.625" style="2" hidden="1" customWidth="1"/>
    <col min="63" max="63" width="26.875" style="2" customWidth="1"/>
    <col min="64" max="64" width="19.625" style="2" hidden="1" customWidth="1"/>
    <col min="65" max="65" width="20.625" style="2" customWidth="1"/>
    <col min="66" max="16384" width="9.125" style="2" customWidth="1"/>
  </cols>
  <sheetData>
    <row r="1" spans="3:18" ht="27" customHeight="1">
      <c r="C1" s="65"/>
      <c r="D1" s="67" t="s">
        <v>83</v>
      </c>
      <c r="E1" s="67"/>
      <c r="F1" s="63"/>
      <c r="G1" s="63"/>
      <c r="H1" s="63"/>
      <c r="I1" s="63"/>
      <c r="J1" s="63"/>
      <c r="K1" s="5"/>
      <c r="L1" s="5"/>
      <c r="M1" s="165"/>
      <c r="N1" s="165"/>
      <c r="O1" s="165"/>
      <c r="P1" s="165"/>
      <c r="Q1" s="165"/>
      <c r="R1" s="63"/>
    </row>
    <row r="2" spans="3:18" ht="22.5" customHeight="1">
      <c r="C2" s="65"/>
      <c r="D2" s="68" t="s">
        <v>72</v>
      </c>
      <c r="E2" s="67"/>
      <c r="F2" s="63"/>
      <c r="G2" s="63"/>
      <c r="H2" s="63"/>
      <c r="I2" s="63"/>
      <c r="J2" s="63"/>
      <c r="K2" s="5"/>
      <c r="L2" s="5"/>
      <c r="M2" s="165"/>
      <c r="N2" s="165"/>
      <c r="O2" s="165"/>
      <c r="P2" s="165"/>
      <c r="Q2" s="165"/>
      <c r="R2" s="63"/>
    </row>
    <row r="3" spans="3:18" ht="174.75" customHeight="1">
      <c r="C3" s="146" t="s">
        <v>109</v>
      </c>
      <c r="D3" s="146"/>
      <c r="E3" s="146"/>
      <c r="F3" s="66" t="s">
        <v>84</v>
      </c>
      <c r="G3" s="66" t="s">
        <v>84</v>
      </c>
      <c r="H3" s="66" t="s">
        <v>84</v>
      </c>
      <c r="I3" s="66" t="s">
        <v>84</v>
      </c>
      <c r="J3" s="66" t="s">
        <v>84</v>
      </c>
      <c r="K3" s="5"/>
      <c r="L3" s="5"/>
      <c r="M3" s="166"/>
      <c r="N3" s="166"/>
      <c r="O3" s="166"/>
      <c r="P3" s="166"/>
      <c r="Q3" s="166"/>
      <c r="R3" s="166"/>
    </row>
    <row r="4" spans="3:18" ht="30.75" customHeight="1">
      <c r="C4" s="69" t="s">
        <v>111</v>
      </c>
      <c r="D4" s="67" t="s">
        <v>85</v>
      </c>
      <c r="E4" s="67"/>
      <c r="F4" s="63"/>
      <c r="G4" s="63"/>
      <c r="H4" s="63"/>
      <c r="I4" s="63"/>
      <c r="J4" s="63"/>
      <c r="K4" s="5"/>
      <c r="L4" s="5"/>
      <c r="M4" s="165"/>
      <c r="N4" s="165"/>
      <c r="O4" s="165"/>
      <c r="P4" s="165"/>
      <c r="Q4" s="165"/>
      <c r="R4" s="63"/>
    </row>
    <row r="5" spans="2:18" ht="20.25">
      <c r="B5" s="62"/>
      <c r="C5" s="65"/>
      <c r="D5" s="65"/>
      <c r="E5" s="65"/>
      <c r="F5" s="65"/>
      <c r="G5" s="63"/>
      <c r="H5" s="63"/>
      <c r="I5" s="63"/>
      <c r="J5" s="63"/>
      <c r="K5" s="5"/>
      <c r="L5" s="5"/>
      <c r="N5" s="32"/>
      <c r="O5" s="32"/>
      <c r="P5" s="32"/>
      <c r="Q5" s="32"/>
      <c r="R5" s="32"/>
    </row>
    <row r="6" spans="2:14" ht="27">
      <c r="B6" s="64" t="s">
        <v>75</v>
      </c>
      <c r="C6" s="64"/>
      <c r="D6" s="64"/>
      <c r="E6" s="64"/>
      <c r="F6" s="64"/>
      <c r="G6" s="64"/>
      <c r="H6" s="64"/>
      <c r="I6" s="64"/>
      <c r="J6" s="7"/>
      <c r="K6" s="7"/>
      <c r="L6" s="7"/>
      <c r="N6" s="1"/>
    </row>
    <row r="7" spans="1:14" ht="25.5">
      <c r="A7" s="76" t="s">
        <v>74</v>
      </c>
      <c r="B7" s="62"/>
      <c r="C7" s="30"/>
      <c r="D7" s="30"/>
      <c r="E7" s="30"/>
      <c r="F7" s="30"/>
      <c r="G7" s="30"/>
      <c r="H7" s="30"/>
      <c r="I7" s="30"/>
      <c r="J7" s="7"/>
      <c r="K7" s="7"/>
      <c r="L7" s="7"/>
      <c r="N7" s="1"/>
    </row>
    <row r="8" spans="1:14" ht="25.5">
      <c r="A8" s="77" t="s">
        <v>73</v>
      </c>
      <c r="B8" s="62"/>
      <c r="C8" s="30"/>
      <c r="D8" s="30"/>
      <c r="E8" s="30"/>
      <c r="F8" s="30"/>
      <c r="G8" s="30"/>
      <c r="H8" s="30"/>
      <c r="I8" s="30"/>
      <c r="J8" s="7"/>
      <c r="K8" s="7"/>
      <c r="L8" s="7"/>
      <c r="N8" s="1"/>
    </row>
    <row r="9" spans="2:54" ht="19.5" thickBot="1">
      <c r="B9" s="31"/>
      <c r="BB9" s="2" t="s">
        <v>44</v>
      </c>
    </row>
    <row r="10" spans="1:65" s="8" customFormat="1" ht="27.75" customHeight="1" thickBot="1">
      <c r="A10" s="117" t="s">
        <v>78</v>
      </c>
      <c r="B10" s="117" t="s">
        <v>0</v>
      </c>
      <c r="C10" s="172" t="s">
        <v>6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8"/>
      <c r="AZ10" s="156" t="s">
        <v>8</v>
      </c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8"/>
    </row>
    <row r="11" spans="1:65" s="8" customFormat="1" ht="27.75" customHeight="1" thickBot="1">
      <c r="A11" s="117"/>
      <c r="B11" s="117"/>
      <c r="C11" s="93" t="s">
        <v>2</v>
      </c>
      <c r="D11" s="93"/>
      <c r="E11" s="123"/>
      <c r="F11" s="126" t="s">
        <v>3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83" t="s">
        <v>7</v>
      </c>
      <c r="AZ11" s="147" t="s">
        <v>2</v>
      </c>
      <c r="BA11" s="147"/>
      <c r="BB11" s="159"/>
      <c r="BC11" s="133" t="s">
        <v>3</v>
      </c>
      <c r="BD11" s="134"/>
      <c r="BE11" s="134"/>
      <c r="BF11" s="134"/>
      <c r="BG11" s="134"/>
      <c r="BH11" s="134"/>
      <c r="BI11" s="134"/>
      <c r="BJ11" s="134"/>
      <c r="BK11" s="134"/>
      <c r="BL11" s="134"/>
      <c r="BM11" s="91" t="s">
        <v>7</v>
      </c>
    </row>
    <row r="12" spans="1:65" s="8" customFormat="1" ht="48" customHeight="1" thickBot="1">
      <c r="A12" s="117"/>
      <c r="B12" s="117"/>
      <c r="C12" s="124"/>
      <c r="D12" s="124"/>
      <c r="E12" s="125"/>
      <c r="F12" s="126" t="s">
        <v>4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109" t="s">
        <v>5</v>
      </c>
      <c r="AT12" s="110"/>
      <c r="AU12" s="110"/>
      <c r="AV12" s="110"/>
      <c r="AW12" s="110"/>
      <c r="AX12" s="111"/>
      <c r="AY12" s="81"/>
      <c r="AZ12" s="160"/>
      <c r="BA12" s="160"/>
      <c r="BB12" s="161"/>
      <c r="BC12" s="133" t="s">
        <v>4</v>
      </c>
      <c r="BD12" s="134"/>
      <c r="BE12" s="134"/>
      <c r="BF12" s="140"/>
      <c r="BG12" s="133" t="s">
        <v>5</v>
      </c>
      <c r="BH12" s="134"/>
      <c r="BI12" s="134"/>
      <c r="BJ12" s="134"/>
      <c r="BK12" s="134"/>
      <c r="BL12" s="134"/>
      <c r="BM12" s="91"/>
    </row>
    <row r="13" spans="1:65" s="8" customFormat="1" ht="43.5" customHeight="1" thickBot="1">
      <c r="A13" s="117"/>
      <c r="B13" s="117"/>
      <c r="C13" s="92" t="s">
        <v>1</v>
      </c>
      <c r="D13" s="92"/>
      <c r="E13" s="92"/>
      <c r="F13" s="92"/>
      <c r="G13" s="92"/>
      <c r="H13" s="92"/>
      <c r="I13" s="92"/>
      <c r="J13" s="93"/>
      <c r="K13" s="93"/>
      <c r="L13" s="93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2"/>
      <c r="AS13" s="127"/>
      <c r="AT13" s="128"/>
      <c r="AU13" s="128"/>
      <c r="AV13" s="128"/>
      <c r="AW13" s="128"/>
      <c r="AX13" s="129"/>
      <c r="AY13" s="81"/>
      <c r="AZ13" s="134" t="s">
        <v>9</v>
      </c>
      <c r="BA13" s="134"/>
      <c r="BB13" s="134"/>
      <c r="BC13" s="134"/>
      <c r="BD13" s="134"/>
      <c r="BE13" s="134"/>
      <c r="BF13" s="134"/>
      <c r="BG13" s="134"/>
      <c r="BH13" s="134"/>
      <c r="BI13" s="147"/>
      <c r="BJ13" s="147"/>
      <c r="BK13" s="147"/>
      <c r="BL13" s="134"/>
      <c r="BM13" s="91"/>
    </row>
    <row r="14" spans="1:65" s="10" customFormat="1" ht="71.25" customHeight="1" thickBot="1">
      <c r="A14" s="117"/>
      <c r="B14" s="117"/>
      <c r="C14" s="119" t="s">
        <v>10</v>
      </c>
      <c r="D14" s="104" t="s">
        <v>50</v>
      </c>
      <c r="E14" s="105"/>
      <c r="F14" s="142"/>
      <c r="G14" s="142"/>
      <c r="H14" s="142"/>
      <c r="I14" s="121" t="s">
        <v>29</v>
      </c>
      <c r="J14" s="131" t="s">
        <v>60</v>
      </c>
      <c r="K14" s="36" t="s">
        <v>50</v>
      </c>
      <c r="L14" s="98" t="s">
        <v>63</v>
      </c>
      <c r="M14" s="107" t="s">
        <v>30</v>
      </c>
      <c r="N14" s="148" t="s">
        <v>102</v>
      </c>
      <c r="O14" s="106"/>
      <c r="P14" s="137" t="s">
        <v>33</v>
      </c>
      <c r="Q14" s="107" t="s">
        <v>34</v>
      </c>
      <c r="R14" s="38" t="s">
        <v>50</v>
      </c>
      <c r="S14" s="107" t="s">
        <v>36</v>
      </c>
      <c r="T14" s="143" t="s">
        <v>50</v>
      </c>
      <c r="U14" s="144"/>
      <c r="V14" s="130" t="s">
        <v>91</v>
      </c>
      <c r="W14" s="162" t="s">
        <v>50</v>
      </c>
      <c r="X14" s="167"/>
      <c r="Y14" s="167"/>
      <c r="Z14" s="167"/>
      <c r="AA14" s="167"/>
      <c r="AB14" s="167"/>
      <c r="AC14" s="167"/>
      <c r="AD14" s="167"/>
      <c r="AE14" s="168"/>
      <c r="AF14" s="90" t="s">
        <v>66</v>
      </c>
      <c r="AG14" s="35" t="s">
        <v>61</v>
      </c>
      <c r="AH14" s="90" t="s">
        <v>104</v>
      </c>
      <c r="AI14" s="86" t="s">
        <v>50</v>
      </c>
      <c r="AJ14" s="87"/>
      <c r="AK14" s="90" t="s">
        <v>105</v>
      </c>
      <c r="AL14" s="86" t="s">
        <v>50</v>
      </c>
      <c r="AM14" s="87"/>
      <c r="AN14" s="131" t="s">
        <v>38</v>
      </c>
      <c r="AO14" s="112" t="s">
        <v>50</v>
      </c>
      <c r="AP14" s="112"/>
      <c r="AQ14" s="112"/>
      <c r="AR14" s="106" t="s">
        <v>106</v>
      </c>
      <c r="AS14" s="137" t="s">
        <v>90</v>
      </c>
      <c r="AT14" s="116" t="s">
        <v>38</v>
      </c>
      <c r="AU14" s="9" t="s">
        <v>37</v>
      </c>
      <c r="AV14" s="113" t="s">
        <v>41</v>
      </c>
      <c r="AW14" s="115" t="s">
        <v>53</v>
      </c>
      <c r="AX14" s="73" t="s">
        <v>37</v>
      </c>
      <c r="AY14" s="81"/>
      <c r="AZ14" s="106" t="s">
        <v>45</v>
      </c>
      <c r="BA14" s="135" t="s">
        <v>26</v>
      </c>
      <c r="BB14" s="130"/>
      <c r="BC14" s="137" t="s">
        <v>56</v>
      </c>
      <c r="BD14" s="137" t="s">
        <v>68</v>
      </c>
      <c r="BE14" s="137" t="s">
        <v>81</v>
      </c>
      <c r="BF14" s="137" t="s">
        <v>54</v>
      </c>
      <c r="BG14" s="137" t="s">
        <v>56</v>
      </c>
      <c r="BH14" s="148" t="s">
        <v>90</v>
      </c>
      <c r="BI14" s="98" t="s">
        <v>68</v>
      </c>
      <c r="BJ14" s="101" t="s">
        <v>26</v>
      </c>
      <c r="BK14" s="102"/>
      <c r="BL14" s="130" t="s">
        <v>81</v>
      </c>
      <c r="BM14" s="91"/>
    </row>
    <row r="15" spans="1:65" s="10" customFormat="1" ht="93.75" customHeight="1" thickBot="1">
      <c r="A15" s="117"/>
      <c r="B15" s="117"/>
      <c r="C15" s="120"/>
      <c r="D15" s="72"/>
      <c r="E15" s="119" t="s">
        <v>52</v>
      </c>
      <c r="F15" s="113"/>
      <c r="G15" s="113"/>
      <c r="H15" s="113"/>
      <c r="I15" s="122"/>
      <c r="J15" s="131"/>
      <c r="K15" s="70"/>
      <c r="L15" s="164"/>
      <c r="M15" s="108"/>
      <c r="N15" s="71"/>
      <c r="O15" s="176" t="s">
        <v>32</v>
      </c>
      <c r="P15" s="116"/>
      <c r="Q15" s="108"/>
      <c r="R15" s="137" t="s">
        <v>35</v>
      </c>
      <c r="S15" s="145"/>
      <c r="T15" s="112" t="s">
        <v>82</v>
      </c>
      <c r="U15" s="112"/>
      <c r="V15" s="118"/>
      <c r="W15" s="112" t="s">
        <v>92</v>
      </c>
      <c r="X15" s="112"/>
      <c r="Y15" s="112"/>
      <c r="Z15" s="112" t="s">
        <v>110</v>
      </c>
      <c r="AA15" s="112" t="s">
        <v>96</v>
      </c>
      <c r="AB15" s="112"/>
      <c r="AC15" s="112"/>
      <c r="AD15" s="112"/>
      <c r="AE15" s="112"/>
      <c r="AF15" s="88"/>
      <c r="AG15" s="37"/>
      <c r="AH15" s="88"/>
      <c r="AI15" s="90" t="s">
        <v>57</v>
      </c>
      <c r="AJ15" s="90" t="s">
        <v>58</v>
      </c>
      <c r="AK15" s="88"/>
      <c r="AL15" s="88" t="s">
        <v>107</v>
      </c>
      <c r="AM15" s="88" t="s">
        <v>108</v>
      </c>
      <c r="AN15" s="131"/>
      <c r="AO15" s="35"/>
      <c r="AP15" s="90" t="s">
        <v>39</v>
      </c>
      <c r="AQ15" s="90" t="s">
        <v>65</v>
      </c>
      <c r="AR15" s="103"/>
      <c r="AS15" s="116"/>
      <c r="AT15" s="116"/>
      <c r="AU15" s="137" t="s">
        <v>40</v>
      </c>
      <c r="AV15" s="113"/>
      <c r="AW15" s="115"/>
      <c r="AX15" s="150" t="s">
        <v>59</v>
      </c>
      <c r="AY15" s="81"/>
      <c r="AZ15" s="103"/>
      <c r="BA15" s="153" t="s">
        <v>27</v>
      </c>
      <c r="BB15" s="138" t="s">
        <v>28</v>
      </c>
      <c r="BC15" s="116"/>
      <c r="BD15" s="116"/>
      <c r="BE15" s="116"/>
      <c r="BF15" s="116"/>
      <c r="BG15" s="116"/>
      <c r="BH15" s="136"/>
      <c r="BI15" s="99"/>
      <c r="BJ15" s="70"/>
      <c r="BK15" s="106" t="s">
        <v>71</v>
      </c>
      <c r="BL15" s="118"/>
      <c r="BM15" s="91"/>
    </row>
    <row r="16" spans="1:65" s="3" customFormat="1" ht="31.5" customHeight="1" thickBot="1">
      <c r="A16" s="117"/>
      <c r="B16" s="117"/>
      <c r="C16" s="120"/>
      <c r="D16" s="107" t="s">
        <v>51</v>
      </c>
      <c r="E16" s="120"/>
      <c r="F16" s="113"/>
      <c r="G16" s="113"/>
      <c r="H16" s="113"/>
      <c r="I16" s="122"/>
      <c r="J16" s="131"/>
      <c r="K16" s="118" t="s">
        <v>62</v>
      </c>
      <c r="L16" s="99"/>
      <c r="M16" s="108"/>
      <c r="N16" s="84" t="s">
        <v>31</v>
      </c>
      <c r="O16" s="177"/>
      <c r="P16" s="116"/>
      <c r="Q16" s="108"/>
      <c r="R16" s="116"/>
      <c r="S16" s="145"/>
      <c r="T16" s="112"/>
      <c r="U16" s="112"/>
      <c r="V16" s="118"/>
      <c r="W16" s="90" t="s">
        <v>93</v>
      </c>
      <c r="X16" s="90" t="s">
        <v>94</v>
      </c>
      <c r="Y16" s="162" t="s">
        <v>95</v>
      </c>
      <c r="Z16" s="112"/>
      <c r="AA16" s="179" t="s">
        <v>97</v>
      </c>
      <c r="AB16" s="90" t="s">
        <v>98</v>
      </c>
      <c r="AC16" s="90" t="s">
        <v>99</v>
      </c>
      <c r="AD16" s="90" t="s">
        <v>100</v>
      </c>
      <c r="AE16" s="169" t="s">
        <v>101</v>
      </c>
      <c r="AF16" s="88"/>
      <c r="AG16" s="90" t="s">
        <v>67</v>
      </c>
      <c r="AH16" s="88"/>
      <c r="AI16" s="88"/>
      <c r="AJ16" s="88"/>
      <c r="AK16" s="88"/>
      <c r="AL16" s="88"/>
      <c r="AM16" s="88"/>
      <c r="AN16" s="131"/>
      <c r="AO16" s="112" t="s">
        <v>64</v>
      </c>
      <c r="AP16" s="88"/>
      <c r="AQ16" s="88"/>
      <c r="AR16" s="103"/>
      <c r="AS16" s="116"/>
      <c r="AT16" s="116"/>
      <c r="AU16" s="116"/>
      <c r="AV16" s="114"/>
      <c r="AW16" s="115"/>
      <c r="AX16" s="151"/>
      <c r="AY16" s="81"/>
      <c r="AZ16" s="103"/>
      <c r="BA16" s="154"/>
      <c r="BB16" s="138"/>
      <c r="BC16" s="116"/>
      <c r="BD16" s="116"/>
      <c r="BE16" s="116"/>
      <c r="BF16" s="116"/>
      <c r="BG16" s="116"/>
      <c r="BH16" s="136"/>
      <c r="BI16" s="99"/>
      <c r="BJ16" s="103" t="s">
        <v>70</v>
      </c>
      <c r="BK16" s="103"/>
      <c r="BL16" s="136"/>
      <c r="BM16" s="91"/>
    </row>
    <row r="17" spans="1:65" s="3" customFormat="1" ht="202.5" customHeight="1">
      <c r="A17" s="117"/>
      <c r="B17" s="117"/>
      <c r="C17" s="120"/>
      <c r="D17" s="108"/>
      <c r="E17" s="120"/>
      <c r="F17" s="113"/>
      <c r="G17" s="113"/>
      <c r="H17" s="113"/>
      <c r="I17" s="122"/>
      <c r="J17" s="131"/>
      <c r="K17" s="118"/>
      <c r="L17" s="99"/>
      <c r="M17" s="108"/>
      <c r="N17" s="85"/>
      <c r="O17" s="177"/>
      <c r="P17" s="116"/>
      <c r="Q17" s="108"/>
      <c r="R17" s="116"/>
      <c r="S17" s="145"/>
      <c r="T17" s="112"/>
      <c r="U17" s="112"/>
      <c r="V17" s="118"/>
      <c r="W17" s="88"/>
      <c r="X17" s="88"/>
      <c r="Y17" s="163"/>
      <c r="Z17" s="112"/>
      <c r="AA17" s="180"/>
      <c r="AB17" s="88"/>
      <c r="AC17" s="88"/>
      <c r="AD17" s="88"/>
      <c r="AE17" s="170"/>
      <c r="AF17" s="88"/>
      <c r="AG17" s="88"/>
      <c r="AH17" s="88"/>
      <c r="AI17" s="88"/>
      <c r="AJ17" s="88"/>
      <c r="AK17" s="88"/>
      <c r="AL17" s="88"/>
      <c r="AM17" s="88"/>
      <c r="AN17" s="131"/>
      <c r="AO17" s="112"/>
      <c r="AP17" s="88"/>
      <c r="AQ17" s="88"/>
      <c r="AR17" s="103"/>
      <c r="AS17" s="116"/>
      <c r="AT17" s="116"/>
      <c r="AU17" s="116"/>
      <c r="AV17" s="115" t="s">
        <v>42</v>
      </c>
      <c r="AW17" s="115"/>
      <c r="AX17" s="151"/>
      <c r="AY17" s="81"/>
      <c r="AZ17" s="103"/>
      <c r="BA17" s="154"/>
      <c r="BB17" s="138"/>
      <c r="BC17" s="116"/>
      <c r="BD17" s="116"/>
      <c r="BE17" s="116"/>
      <c r="BF17" s="116"/>
      <c r="BG17" s="116"/>
      <c r="BH17" s="136"/>
      <c r="BI17" s="99"/>
      <c r="BJ17" s="103"/>
      <c r="BK17" s="103"/>
      <c r="BL17" s="136"/>
      <c r="BM17" s="91"/>
    </row>
    <row r="18" spans="1:65" s="3" customFormat="1" ht="206.25" customHeight="1" thickBot="1">
      <c r="A18" s="117"/>
      <c r="B18" s="117"/>
      <c r="C18" s="120"/>
      <c r="D18" s="108"/>
      <c r="E18" s="175"/>
      <c r="F18" s="113"/>
      <c r="G18" s="113"/>
      <c r="H18" s="113"/>
      <c r="I18" s="122"/>
      <c r="J18" s="132"/>
      <c r="K18" s="118"/>
      <c r="L18" s="173"/>
      <c r="M18" s="108"/>
      <c r="N18" s="85"/>
      <c r="O18" s="178"/>
      <c r="P18" s="116"/>
      <c r="Q18" s="108"/>
      <c r="R18" s="164"/>
      <c r="S18" s="145"/>
      <c r="T18" s="37" t="s">
        <v>57</v>
      </c>
      <c r="U18" s="37" t="s">
        <v>58</v>
      </c>
      <c r="V18" s="118"/>
      <c r="W18" s="88"/>
      <c r="X18" s="88"/>
      <c r="Y18" s="163"/>
      <c r="Z18" s="112"/>
      <c r="AA18" s="181"/>
      <c r="AB18" s="89"/>
      <c r="AC18" s="89"/>
      <c r="AD18" s="89"/>
      <c r="AE18" s="171"/>
      <c r="AF18" s="88"/>
      <c r="AG18" s="88"/>
      <c r="AH18" s="89"/>
      <c r="AI18" s="89"/>
      <c r="AJ18" s="89"/>
      <c r="AK18" s="89"/>
      <c r="AL18" s="89"/>
      <c r="AM18" s="89"/>
      <c r="AN18" s="131"/>
      <c r="AO18" s="90"/>
      <c r="AP18" s="89"/>
      <c r="AQ18" s="89"/>
      <c r="AR18" s="103"/>
      <c r="AS18" s="164"/>
      <c r="AT18" s="116"/>
      <c r="AU18" s="164"/>
      <c r="AV18" s="115"/>
      <c r="AW18" s="115"/>
      <c r="AX18" s="152"/>
      <c r="AY18" s="81"/>
      <c r="AZ18" s="103"/>
      <c r="BA18" s="155"/>
      <c r="BB18" s="138"/>
      <c r="BC18" s="139"/>
      <c r="BD18" s="116"/>
      <c r="BE18" s="116"/>
      <c r="BF18" s="116"/>
      <c r="BG18" s="116"/>
      <c r="BH18" s="149"/>
      <c r="BI18" s="100"/>
      <c r="BJ18" s="103"/>
      <c r="BK18" s="174"/>
      <c r="BL18" s="136"/>
      <c r="BM18" s="91"/>
    </row>
    <row r="19" spans="1:65" s="3" customFormat="1" ht="34.5" customHeight="1" hidden="1">
      <c r="A19" s="117"/>
      <c r="B19" s="117"/>
      <c r="C19" s="97" t="s">
        <v>79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34"/>
      <c r="AU19" s="34"/>
      <c r="AV19" s="34"/>
      <c r="AW19" s="34"/>
      <c r="AX19" s="34"/>
      <c r="AY19" s="82"/>
      <c r="AZ19" s="94" t="s">
        <v>80</v>
      </c>
      <c r="BA19" s="94"/>
      <c r="BB19" s="94"/>
      <c r="BC19" s="95"/>
      <c r="BD19" s="94"/>
      <c r="BE19" s="94"/>
      <c r="BF19" s="94"/>
      <c r="BG19" s="94"/>
      <c r="BH19" s="94"/>
      <c r="BI19" s="95"/>
      <c r="BJ19" s="94"/>
      <c r="BK19" s="94"/>
      <c r="BL19" s="96"/>
      <c r="BM19" s="91"/>
    </row>
    <row r="20" spans="1:65" s="61" customFormat="1" ht="33" customHeight="1">
      <c r="A20" s="117"/>
      <c r="B20" s="117"/>
      <c r="C20" s="58">
        <v>41040200</v>
      </c>
      <c r="D20" s="58"/>
      <c r="E20" s="58"/>
      <c r="F20" s="59"/>
      <c r="G20" s="59"/>
      <c r="H20" s="59"/>
      <c r="I20" s="59">
        <v>41050700</v>
      </c>
      <c r="J20" s="59">
        <v>41051100</v>
      </c>
      <c r="K20" s="59"/>
      <c r="L20" s="59">
        <v>41051600</v>
      </c>
      <c r="M20" s="59">
        <v>41051500</v>
      </c>
      <c r="N20" s="59">
        <v>41051500</v>
      </c>
      <c r="O20" s="59"/>
      <c r="P20" s="59">
        <v>41052000</v>
      </c>
      <c r="Q20" s="59">
        <v>41051000</v>
      </c>
      <c r="R20" s="59"/>
      <c r="S20" s="59">
        <v>41051200</v>
      </c>
      <c r="T20" s="59"/>
      <c r="U20" s="59"/>
      <c r="V20" s="59">
        <v>41051400</v>
      </c>
      <c r="W20" s="59"/>
      <c r="X20" s="59"/>
      <c r="Y20" s="59"/>
      <c r="Z20" s="59"/>
      <c r="AA20" s="59"/>
      <c r="AB20" s="59"/>
      <c r="AC20" s="59"/>
      <c r="AD20" s="59"/>
      <c r="AE20" s="59"/>
      <c r="AF20" s="59">
        <v>41054300</v>
      </c>
      <c r="AG20" s="59"/>
      <c r="AH20" s="59">
        <v>41051700</v>
      </c>
      <c r="AI20" s="59"/>
      <c r="AJ20" s="59"/>
      <c r="AK20" s="59">
        <v>41053000</v>
      </c>
      <c r="AL20" s="59"/>
      <c r="AM20" s="59"/>
      <c r="AN20" s="59">
        <v>41053900</v>
      </c>
      <c r="AO20" s="59">
        <v>41053900</v>
      </c>
      <c r="AP20" s="59"/>
      <c r="AQ20" s="59"/>
      <c r="AR20" s="59">
        <v>41055000</v>
      </c>
      <c r="AS20" s="59">
        <v>41052600</v>
      </c>
      <c r="AT20" s="59"/>
      <c r="AU20" s="59"/>
      <c r="AV20" s="59"/>
      <c r="AW20" s="59"/>
      <c r="AX20" s="59"/>
      <c r="AY20" s="60"/>
      <c r="AZ20" s="60">
        <v>3719150</v>
      </c>
      <c r="BA20" s="60"/>
      <c r="BB20" s="74"/>
      <c r="BC20" s="59">
        <v>3719770</v>
      </c>
      <c r="BD20" s="59"/>
      <c r="BE20" s="74" t="s">
        <v>103</v>
      </c>
      <c r="BF20" s="59"/>
      <c r="BG20" s="59">
        <v>3719770</v>
      </c>
      <c r="BH20" s="59">
        <v>41052600</v>
      </c>
      <c r="BI20" s="59">
        <v>3719750</v>
      </c>
      <c r="BJ20" s="59"/>
      <c r="BK20" s="59"/>
      <c r="BL20" s="59">
        <v>3719800</v>
      </c>
      <c r="BM20" s="60"/>
    </row>
    <row r="21" spans="1:65" s="8" customFormat="1" ht="18.75" customHeight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33">
        <v>14</v>
      </c>
      <c r="O21" s="33">
        <v>15</v>
      </c>
      <c r="P21" s="21">
        <v>16</v>
      </c>
      <c r="Q21" s="21">
        <v>17</v>
      </c>
      <c r="R21" s="21">
        <v>18</v>
      </c>
      <c r="S21" s="21">
        <v>19</v>
      </c>
      <c r="T21" s="21">
        <v>20</v>
      </c>
      <c r="U21" s="21">
        <v>21</v>
      </c>
      <c r="V21" s="21">
        <v>22</v>
      </c>
      <c r="W21" s="21">
        <v>23</v>
      </c>
      <c r="X21" s="21">
        <v>24</v>
      </c>
      <c r="Y21" s="21">
        <v>25</v>
      </c>
      <c r="Z21" s="21">
        <v>26</v>
      </c>
      <c r="AA21" s="21"/>
      <c r="AB21" s="21"/>
      <c r="AC21" s="21"/>
      <c r="AD21" s="21"/>
      <c r="AE21" s="21"/>
      <c r="AF21" s="21">
        <v>27</v>
      </c>
      <c r="AG21" s="21">
        <v>28</v>
      </c>
      <c r="AH21" s="21"/>
      <c r="AI21" s="21"/>
      <c r="AJ21" s="21"/>
      <c r="AK21" s="21"/>
      <c r="AL21" s="21"/>
      <c r="AM21" s="21"/>
      <c r="AN21" s="21">
        <v>29</v>
      </c>
      <c r="AO21" s="22">
        <v>30</v>
      </c>
      <c r="AP21" s="21">
        <v>31</v>
      </c>
      <c r="AQ21" s="21">
        <v>32</v>
      </c>
      <c r="AR21" s="21"/>
      <c r="AS21" s="21">
        <v>33</v>
      </c>
      <c r="AT21" s="21">
        <v>34</v>
      </c>
      <c r="AU21" s="21">
        <v>35</v>
      </c>
      <c r="AV21" s="21">
        <v>36</v>
      </c>
      <c r="AW21" s="21">
        <v>24</v>
      </c>
      <c r="AX21" s="21">
        <v>25</v>
      </c>
      <c r="AY21" s="21">
        <v>34</v>
      </c>
      <c r="AZ21" s="21">
        <v>35</v>
      </c>
      <c r="BA21" s="21">
        <v>36</v>
      </c>
      <c r="BB21" s="21">
        <v>37</v>
      </c>
      <c r="BC21" s="21">
        <v>38</v>
      </c>
      <c r="BD21" s="21">
        <v>42</v>
      </c>
      <c r="BE21" s="21">
        <v>39</v>
      </c>
      <c r="BF21" s="21">
        <v>31</v>
      </c>
      <c r="BG21" s="21">
        <v>40</v>
      </c>
      <c r="BH21" s="21"/>
      <c r="BI21" s="21">
        <v>41</v>
      </c>
      <c r="BJ21" s="21">
        <v>42</v>
      </c>
      <c r="BK21" s="21">
        <v>43</v>
      </c>
      <c r="BL21" s="21">
        <v>44</v>
      </c>
      <c r="BM21" s="21">
        <v>45</v>
      </c>
    </row>
    <row r="22" spans="1:65" s="4" customFormat="1" ht="32.25" customHeight="1">
      <c r="A22" s="11"/>
      <c r="B22" s="39" t="s">
        <v>55</v>
      </c>
      <c r="C22" s="11"/>
      <c r="D22" s="11"/>
      <c r="E22" s="11"/>
      <c r="F22" s="11"/>
      <c r="G22" s="12"/>
      <c r="H22" s="11"/>
      <c r="I22" s="11"/>
      <c r="J22" s="11"/>
      <c r="K22" s="11"/>
      <c r="L22" s="11"/>
      <c r="M22" s="11"/>
      <c r="N22" s="13"/>
      <c r="O22" s="1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4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5"/>
      <c r="BE22" s="20">
        <v>30000</v>
      </c>
      <c r="BF22" s="29"/>
      <c r="BG22" s="29"/>
      <c r="BH22" s="29"/>
      <c r="BI22" s="29"/>
      <c r="BJ22" s="29"/>
      <c r="BK22" s="29"/>
      <c r="BL22" s="20"/>
      <c r="BM22" s="16">
        <f>AZ22+BC22+BD22+BE22+BG22+BH22+BL22</f>
        <v>30000</v>
      </c>
    </row>
    <row r="23" spans="1:65" s="3" customFormat="1" ht="52.5" customHeight="1">
      <c r="A23" s="40" t="s">
        <v>43</v>
      </c>
      <c r="B23" s="80" t="s">
        <v>11</v>
      </c>
      <c r="C23" s="17">
        <v>1039800</v>
      </c>
      <c r="D23" s="17"/>
      <c r="E23" s="17"/>
      <c r="F23" s="17"/>
      <c r="G23" s="18"/>
      <c r="H23" s="17"/>
      <c r="I23" s="17"/>
      <c r="J23" s="17">
        <f>K23</f>
        <v>0</v>
      </c>
      <c r="K23" s="17"/>
      <c r="L23" s="17"/>
      <c r="M23" s="17">
        <f>N23+O23</f>
        <v>161500</v>
      </c>
      <c r="N23" s="17"/>
      <c r="O23" s="17">
        <v>161500</v>
      </c>
      <c r="P23" s="17"/>
      <c r="Q23" s="17">
        <f>R23</f>
        <v>1236400</v>
      </c>
      <c r="R23" s="17">
        <v>1236400</v>
      </c>
      <c r="S23" s="17">
        <f>T23+U23</f>
        <v>233200</v>
      </c>
      <c r="T23" s="17">
        <v>165000</v>
      </c>
      <c r="U23" s="17">
        <v>68200</v>
      </c>
      <c r="V23" s="17">
        <f>W23+X23+Y23+Z23+AA23+AB23+AC23+AD23+AE23</f>
        <v>340881</v>
      </c>
      <c r="W23" s="17">
        <v>60489</v>
      </c>
      <c r="X23" s="17">
        <v>69145</v>
      </c>
      <c r="Y23" s="17">
        <v>132158</v>
      </c>
      <c r="Z23" s="17">
        <v>79089</v>
      </c>
      <c r="AA23" s="17"/>
      <c r="AB23" s="17"/>
      <c r="AC23" s="17"/>
      <c r="AD23" s="17"/>
      <c r="AE23" s="17"/>
      <c r="AF23" s="17">
        <f>AG23</f>
        <v>0</v>
      </c>
      <c r="AG23" s="17"/>
      <c r="AH23" s="17">
        <f>AI23+AJ23</f>
        <v>25350</v>
      </c>
      <c r="AI23" s="17">
        <v>18000</v>
      </c>
      <c r="AJ23" s="17">
        <v>7350</v>
      </c>
      <c r="AK23" s="17">
        <f>AL23+AM23</f>
        <v>1069315</v>
      </c>
      <c r="AL23" s="17">
        <v>2900</v>
      </c>
      <c r="AM23" s="17">
        <v>1066415</v>
      </c>
      <c r="AN23" s="17">
        <f>AO23+AP23+AQ23</f>
        <v>35400</v>
      </c>
      <c r="AO23" s="17"/>
      <c r="AP23" s="17">
        <v>35400</v>
      </c>
      <c r="AQ23" s="17"/>
      <c r="AR23" s="17">
        <v>769100</v>
      </c>
      <c r="AS23" s="17"/>
      <c r="AT23" s="17">
        <f>AU23</f>
        <v>0</v>
      </c>
      <c r="AU23" s="17"/>
      <c r="AV23" s="17"/>
      <c r="AW23" s="17">
        <f>AX23</f>
        <v>0</v>
      </c>
      <c r="AX23" s="17"/>
      <c r="AY23" s="17">
        <f>C23+F23+G23+H23+I23+J23+L23+M23+P23+Q23+S23+V23+AN23+AR23+AS23+AT23+AW23+AF23+AH23+AK23</f>
        <v>4910946</v>
      </c>
      <c r="AZ23" s="17"/>
      <c r="BA23" s="17"/>
      <c r="BB23" s="17"/>
      <c r="BC23" s="17"/>
      <c r="BD23" s="19"/>
      <c r="BE23" s="17"/>
      <c r="BF23" s="17"/>
      <c r="BG23" s="17"/>
      <c r="BH23" s="17"/>
      <c r="BI23" s="17">
        <f>BJ23+BK23</f>
        <v>11000</v>
      </c>
      <c r="BJ23" s="17"/>
      <c r="BK23" s="17">
        <v>11000</v>
      </c>
      <c r="BL23" s="17"/>
      <c r="BM23" s="16">
        <f>AZ23+BC23+BD23+BE23+BG23+BH23+BL23+BI23</f>
        <v>11000</v>
      </c>
    </row>
    <row r="24" spans="1:65" ht="35.25" customHeight="1">
      <c r="A24" s="41" t="s">
        <v>12</v>
      </c>
      <c r="B24" s="42" t="s">
        <v>13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9"/>
      <c r="AP24" s="16"/>
      <c r="AQ24" s="16"/>
      <c r="AR24" s="16"/>
      <c r="AS24" s="16"/>
      <c r="AT24" s="16"/>
      <c r="AU24" s="16"/>
      <c r="AV24" s="16"/>
      <c r="AW24" s="20"/>
      <c r="AX24" s="20"/>
      <c r="AY24" s="17">
        <f aca="true" t="shared" si="0" ref="AY24:AY34">C24+F24+G24+H24+I24+J24+L24+M24+P24+Q24+S24+V24+AN24+AR24+AS24+AT24+AW24+AF24+AH24+AK24</f>
        <v>0</v>
      </c>
      <c r="AZ24" s="16">
        <f aca="true" t="shared" si="1" ref="AZ24:AZ30">BA24+BB24</f>
        <v>508200</v>
      </c>
      <c r="BA24" s="16">
        <v>357000</v>
      </c>
      <c r="BB24" s="16">
        <v>151200</v>
      </c>
      <c r="BC24" s="16">
        <v>80000</v>
      </c>
      <c r="BD24" s="19"/>
      <c r="BE24" s="16"/>
      <c r="BF24" s="16"/>
      <c r="BG24" s="16">
        <v>218000</v>
      </c>
      <c r="BH24" s="16"/>
      <c r="BI24" s="16"/>
      <c r="BJ24" s="16"/>
      <c r="BK24" s="16"/>
      <c r="BL24" s="16"/>
      <c r="BM24" s="16">
        <f>AZ24+BC24+BD24+BE24+BG24+BH24+BL24</f>
        <v>806200</v>
      </c>
    </row>
    <row r="25" spans="1:65" ht="35.25" customHeight="1">
      <c r="A25" s="41" t="s">
        <v>14</v>
      </c>
      <c r="B25" s="42" t="s"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9"/>
      <c r="AP25" s="16"/>
      <c r="AQ25" s="16"/>
      <c r="AR25" s="16"/>
      <c r="AS25" s="16"/>
      <c r="AT25" s="16"/>
      <c r="AU25" s="16"/>
      <c r="AV25" s="16"/>
      <c r="AW25" s="20"/>
      <c r="AX25" s="20"/>
      <c r="AY25" s="17">
        <f t="shared" si="0"/>
        <v>0</v>
      </c>
      <c r="AZ25" s="16">
        <f t="shared" si="1"/>
        <v>261240</v>
      </c>
      <c r="BA25" s="16">
        <v>157500</v>
      </c>
      <c r="BB25" s="16">
        <v>103740</v>
      </c>
      <c r="BC25" s="16"/>
      <c r="BD25" s="16"/>
      <c r="BE25" s="16"/>
      <c r="BF25" s="16"/>
      <c r="BG25" s="16">
        <v>150000</v>
      </c>
      <c r="BH25" s="16"/>
      <c r="BI25" s="16"/>
      <c r="BJ25" s="16"/>
      <c r="BK25" s="16"/>
      <c r="BL25" s="16"/>
      <c r="BM25" s="16">
        <f aca="true" t="shared" si="2" ref="BM25:BM34">AZ25+BC25+BD25+BE25+BG25+BH25+BL25</f>
        <v>411240</v>
      </c>
    </row>
    <row r="26" spans="1:65" ht="35.25" customHeight="1">
      <c r="A26" s="41" t="s">
        <v>16</v>
      </c>
      <c r="B26" s="42" t="s">
        <v>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9"/>
      <c r="AP26" s="16"/>
      <c r="AQ26" s="16"/>
      <c r="AR26" s="16"/>
      <c r="AS26" s="16"/>
      <c r="AT26" s="16"/>
      <c r="AU26" s="16"/>
      <c r="AV26" s="16"/>
      <c r="AW26" s="20"/>
      <c r="AX26" s="20"/>
      <c r="AY26" s="17">
        <f t="shared" si="0"/>
        <v>0</v>
      </c>
      <c r="AZ26" s="16">
        <f t="shared" si="1"/>
        <v>86800</v>
      </c>
      <c r="BA26" s="16"/>
      <c r="BB26" s="16">
        <v>86800</v>
      </c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>
        <f t="shared" si="2"/>
        <v>86800</v>
      </c>
    </row>
    <row r="27" spans="1:65" ht="35.25" customHeight="1">
      <c r="A27" s="41" t="s">
        <v>18</v>
      </c>
      <c r="B27" s="42" t="s">
        <v>19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9"/>
      <c r="AP27" s="16"/>
      <c r="AQ27" s="16"/>
      <c r="AR27" s="16"/>
      <c r="AS27" s="16"/>
      <c r="AT27" s="16"/>
      <c r="AU27" s="16"/>
      <c r="AV27" s="16"/>
      <c r="AW27" s="20"/>
      <c r="AX27" s="20"/>
      <c r="AY27" s="17">
        <f t="shared" si="0"/>
        <v>0</v>
      </c>
      <c r="AZ27" s="16">
        <f t="shared" si="1"/>
        <v>436380</v>
      </c>
      <c r="BA27" s="16">
        <v>273000</v>
      </c>
      <c r="BB27" s="16">
        <v>163380</v>
      </c>
      <c r="BC27" s="16"/>
      <c r="BD27" s="16"/>
      <c r="BE27" s="16"/>
      <c r="BF27" s="16"/>
      <c r="BG27" s="16">
        <v>300000</v>
      </c>
      <c r="BH27" s="16"/>
      <c r="BI27" s="16"/>
      <c r="BJ27" s="16"/>
      <c r="BK27" s="16"/>
      <c r="BL27" s="16"/>
      <c r="BM27" s="16">
        <f t="shared" si="2"/>
        <v>736380</v>
      </c>
    </row>
    <row r="28" spans="1:65" ht="35.25" customHeight="1">
      <c r="A28" s="41" t="s">
        <v>20</v>
      </c>
      <c r="B28" s="42" t="s">
        <v>21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9">
        <v>3000</v>
      </c>
      <c r="AO28" s="19"/>
      <c r="AP28" s="16"/>
      <c r="AQ28" s="16"/>
      <c r="AR28" s="16"/>
      <c r="AS28" s="16"/>
      <c r="AT28" s="16"/>
      <c r="AU28" s="16"/>
      <c r="AV28" s="16"/>
      <c r="AW28" s="20"/>
      <c r="AX28" s="20"/>
      <c r="AY28" s="17">
        <f t="shared" si="0"/>
        <v>3000</v>
      </c>
      <c r="AZ28" s="16">
        <f t="shared" si="1"/>
        <v>358960</v>
      </c>
      <c r="BA28" s="16">
        <v>220500</v>
      </c>
      <c r="BB28" s="16">
        <v>138460</v>
      </c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>
        <f t="shared" si="2"/>
        <v>358960</v>
      </c>
    </row>
    <row r="29" spans="1:65" ht="35.25" customHeight="1">
      <c r="A29" s="41" t="s">
        <v>22</v>
      </c>
      <c r="B29" s="42" t="s">
        <v>23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9">
        <v>9906</v>
      </c>
      <c r="AO29" s="19"/>
      <c r="AP29" s="16"/>
      <c r="AQ29" s="16"/>
      <c r="AR29" s="16"/>
      <c r="AS29" s="16"/>
      <c r="AT29" s="16"/>
      <c r="AU29" s="16"/>
      <c r="AV29" s="16"/>
      <c r="AW29" s="20"/>
      <c r="AX29" s="20"/>
      <c r="AY29" s="17">
        <f t="shared" si="0"/>
        <v>9906</v>
      </c>
      <c r="AZ29" s="16">
        <f t="shared" si="1"/>
        <v>91280</v>
      </c>
      <c r="BA29" s="16"/>
      <c r="BB29" s="16">
        <v>91280</v>
      </c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>
        <f t="shared" si="2"/>
        <v>91280</v>
      </c>
    </row>
    <row r="30" spans="1:65" ht="35.25" customHeight="1">
      <c r="A30" s="41" t="s">
        <v>24</v>
      </c>
      <c r="B30" s="42" t="s">
        <v>25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9"/>
      <c r="AO30" s="19"/>
      <c r="AP30" s="16"/>
      <c r="AQ30" s="16"/>
      <c r="AR30" s="16"/>
      <c r="AS30" s="16"/>
      <c r="AT30" s="16"/>
      <c r="AU30" s="16"/>
      <c r="AV30" s="16"/>
      <c r="AW30" s="20"/>
      <c r="AX30" s="20"/>
      <c r="AY30" s="17">
        <f t="shared" si="0"/>
        <v>0</v>
      </c>
      <c r="AZ30" s="16">
        <f t="shared" si="1"/>
        <v>1124760</v>
      </c>
      <c r="BA30" s="16">
        <v>924000</v>
      </c>
      <c r="BB30" s="16">
        <v>200760</v>
      </c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>
        <f t="shared" si="2"/>
        <v>1124760</v>
      </c>
    </row>
    <row r="31" spans="1:65" ht="53.25" customHeight="1">
      <c r="A31" s="41" t="s">
        <v>46</v>
      </c>
      <c r="B31" s="42" t="s">
        <v>86</v>
      </c>
      <c r="C31" s="16">
        <f>D31+E31</f>
        <v>67903.09</v>
      </c>
      <c r="D31" s="19"/>
      <c r="E31" s="19">
        <v>67903.09</v>
      </c>
      <c r="F31" s="16"/>
      <c r="G31" s="16"/>
      <c r="H31" s="16"/>
      <c r="I31" s="16"/>
      <c r="J31" s="16"/>
      <c r="K31" s="16"/>
      <c r="L31" s="16"/>
      <c r="M31" s="16">
        <v>1819000</v>
      </c>
      <c r="N31" s="16"/>
      <c r="O31" s="16"/>
      <c r="P31" s="16"/>
      <c r="Q31" s="19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9">
        <v>1707395.2</v>
      </c>
      <c r="AO31" s="19"/>
      <c r="AP31" s="16"/>
      <c r="AQ31" s="16"/>
      <c r="AR31" s="19"/>
      <c r="AS31" s="16"/>
      <c r="AT31" s="16"/>
      <c r="AU31" s="16"/>
      <c r="AV31" s="16"/>
      <c r="AW31" s="20"/>
      <c r="AX31" s="20"/>
      <c r="AY31" s="17">
        <f t="shared" si="0"/>
        <v>3594298.29</v>
      </c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>
        <f t="shared" si="2"/>
        <v>0</v>
      </c>
    </row>
    <row r="32" spans="1:65" s="3" customFormat="1" ht="54.75" customHeight="1">
      <c r="A32" s="41" t="s">
        <v>48</v>
      </c>
      <c r="B32" s="42" t="s">
        <v>87</v>
      </c>
      <c r="C32" s="19">
        <f>D32+E32</f>
        <v>300000</v>
      </c>
      <c r="D32" s="19"/>
      <c r="E32" s="19">
        <v>300000</v>
      </c>
      <c r="F32" s="19"/>
      <c r="G32" s="19"/>
      <c r="H32" s="19"/>
      <c r="I32" s="19"/>
      <c r="J32" s="19"/>
      <c r="K32" s="19"/>
      <c r="L32" s="19"/>
      <c r="M32" s="19">
        <v>616800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>
        <v>368100</v>
      </c>
      <c r="AO32" s="19"/>
      <c r="AP32" s="19"/>
      <c r="AQ32" s="19"/>
      <c r="AR32" s="19"/>
      <c r="AS32" s="19"/>
      <c r="AT32" s="19"/>
      <c r="AU32" s="19"/>
      <c r="AV32" s="19"/>
      <c r="AW32" s="17"/>
      <c r="AX32" s="17"/>
      <c r="AY32" s="17">
        <f t="shared" si="0"/>
        <v>1284900</v>
      </c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>
        <f t="shared" si="2"/>
        <v>0</v>
      </c>
    </row>
    <row r="33" spans="1:65" s="3" customFormat="1" ht="56.25" customHeight="1">
      <c r="A33" s="41" t="s">
        <v>47</v>
      </c>
      <c r="B33" s="42" t="s">
        <v>88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>
        <v>565600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>
        <v>557570</v>
      </c>
      <c r="AO33" s="19"/>
      <c r="AP33" s="19"/>
      <c r="AQ33" s="19"/>
      <c r="AR33" s="19"/>
      <c r="AS33" s="19"/>
      <c r="AT33" s="19"/>
      <c r="AU33" s="19"/>
      <c r="AV33" s="19"/>
      <c r="AW33" s="17"/>
      <c r="AX33" s="17"/>
      <c r="AY33" s="17">
        <f t="shared" si="0"/>
        <v>1123170</v>
      </c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>
        <f t="shared" si="2"/>
        <v>0</v>
      </c>
    </row>
    <row r="34" spans="1:65" s="3" customFormat="1" ht="59.25" customHeight="1" thickBot="1">
      <c r="A34" s="41" t="s">
        <v>49</v>
      </c>
      <c r="B34" s="42" t="s">
        <v>89</v>
      </c>
      <c r="C34" s="19">
        <f>D34+E34</f>
        <v>140000</v>
      </c>
      <c r="D34" s="19"/>
      <c r="E34" s="19">
        <v>140000</v>
      </c>
      <c r="F34" s="19"/>
      <c r="G34" s="19"/>
      <c r="H34" s="19"/>
      <c r="I34" s="19"/>
      <c r="J34" s="19"/>
      <c r="K34" s="19"/>
      <c r="L34" s="19"/>
      <c r="M34" s="19">
        <v>678100</v>
      </c>
      <c r="N34" s="19"/>
      <c r="O34" s="19"/>
      <c r="P34" s="19"/>
      <c r="Q34" s="19">
        <v>503145.5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>
        <v>849400</v>
      </c>
      <c r="AO34" s="19"/>
      <c r="AP34" s="19"/>
      <c r="AQ34" s="19"/>
      <c r="AR34" s="19"/>
      <c r="AS34" s="19"/>
      <c r="AT34" s="19"/>
      <c r="AU34" s="19"/>
      <c r="AV34" s="19"/>
      <c r="AW34" s="17"/>
      <c r="AX34" s="17"/>
      <c r="AY34" s="17">
        <f t="shared" si="0"/>
        <v>2170645.5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>
        <f t="shared" si="2"/>
        <v>0</v>
      </c>
    </row>
    <row r="35" spans="1:65" ht="37.5" customHeight="1" hidden="1">
      <c r="A35" s="49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2"/>
      <c r="AO35" s="52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>
        <f>AZ35+BC35+BD35+BE35+BG35+BL35</f>
        <v>0</v>
      </c>
    </row>
    <row r="36" spans="1:65" s="6" customFormat="1" ht="24" customHeight="1" thickBot="1">
      <c r="A36" s="53" t="s">
        <v>77</v>
      </c>
      <c r="B36" s="54" t="s">
        <v>76</v>
      </c>
      <c r="C36" s="55">
        <f>SUM(C22:C30)+C31+C32+C33+C34</f>
        <v>1547703.09</v>
      </c>
      <c r="D36" s="55">
        <f aca="true" t="shared" si="3" ref="D36:BL36">SUM(D22:D30)+D31+D32+D33+D34</f>
        <v>0</v>
      </c>
      <c r="E36" s="55">
        <f t="shared" si="3"/>
        <v>507903.08999999997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3841000</v>
      </c>
      <c r="N36" s="55">
        <f t="shared" si="3"/>
        <v>0</v>
      </c>
      <c r="O36" s="55">
        <f t="shared" si="3"/>
        <v>161500</v>
      </c>
      <c r="P36" s="55">
        <f t="shared" si="3"/>
        <v>0</v>
      </c>
      <c r="Q36" s="55">
        <f t="shared" si="3"/>
        <v>1739545.5</v>
      </c>
      <c r="R36" s="55">
        <f t="shared" si="3"/>
        <v>1236400</v>
      </c>
      <c r="S36" s="55">
        <f t="shared" si="3"/>
        <v>233200</v>
      </c>
      <c r="T36" s="55">
        <f t="shared" si="3"/>
        <v>165000</v>
      </c>
      <c r="U36" s="55">
        <f t="shared" si="3"/>
        <v>68200</v>
      </c>
      <c r="V36" s="55">
        <f t="shared" si="3"/>
        <v>340881</v>
      </c>
      <c r="W36" s="55">
        <f t="shared" si="3"/>
        <v>60489</v>
      </c>
      <c r="X36" s="55">
        <f t="shared" si="3"/>
        <v>69145</v>
      </c>
      <c r="Y36" s="55">
        <f t="shared" si="3"/>
        <v>132158</v>
      </c>
      <c r="Z36" s="55">
        <f t="shared" si="3"/>
        <v>79089</v>
      </c>
      <c r="AA36" s="55">
        <f t="shared" si="3"/>
        <v>0</v>
      </c>
      <c r="AB36" s="55">
        <f t="shared" si="3"/>
        <v>0</v>
      </c>
      <c r="AC36" s="55">
        <f t="shared" si="3"/>
        <v>0</v>
      </c>
      <c r="AD36" s="55">
        <f t="shared" si="3"/>
        <v>0</v>
      </c>
      <c r="AE36" s="55">
        <f t="shared" si="3"/>
        <v>0</v>
      </c>
      <c r="AF36" s="55">
        <f t="shared" si="3"/>
        <v>0</v>
      </c>
      <c r="AG36" s="55">
        <f t="shared" si="3"/>
        <v>0</v>
      </c>
      <c r="AH36" s="55">
        <f t="shared" si="3"/>
        <v>25350</v>
      </c>
      <c r="AI36" s="55">
        <f t="shared" si="3"/>
        <v>18000</v>
      </c>
      <c r="AJ36" s="55">
        <f t="shared" si="3"/>
        <v>7350</v>
      </c>
      <c r="AK36" s="55">
        <f t="shared" si="3"/>
        <v>1069315</v>
      </c>
      <c r="AL36" s="55">
        <f t="shared" si="3"/>
        <v>2900</v>
      </c>
      <c r="AM36" s="55">
        <f t="shared" si="3"/>
        <v>1066415</v>
      </c>
      <c r="AN36" s="56">
        <f>SUM(AN22:AN30)+AN31+AN32+AN33+AN34</f>
        <v>3530771.2</v>
      </c>
      <c r="AO36" s="55">
        <f t="shared" si="3"/>
        <v>0</v>
      </c>
      <c r="AP36" s="55">
        <f t="shared" si="3"/>
        <v>35400</v>
      </c>
      <c r="AQ36" s="55">
        <f t="shared" si="3"/>
        <v>0</v>
      </c>
      <c r="AR36" s="55">
        <f t="shared" si="3"/>
        <v>769100</v>
      </c>
      <c r="AS36" s="55">
        <f t="shared" si="3"/>
        <v>0</v>
      </c>
      <c r="AT36" s="56">
        <f t="shared" si="3"/>
        <v>0</v>
      </c>
      <c r="AU36" s="55">
        <f t="shared" si="3"/>
        <v>0</v>
      </c>
      <c r="AV36" s="55">
        <f t="shared" si="3"/>
        <v>0</v>
      </c>
      <c r="AW36" s="55">
        <f t="shared" si="3"/>
        <v>0</v>
      </c>
      <c r="AX36" s="55">
        <f t="shared" si="3"/>
        <v>0</v>
      </c>
      <c r="AY36" s="55">
        <f>SUM(AY22:AY30)+AY31+AY32+AY33+AY34</f>
        <v>13096865.79</v>
      </c>
      <c r="AZ36" s="55">
        <f t="shared" si="3"/>
        <v>2867620</v>
      </c>
      <c r="BA36" s="55">
        <f t="shared" si="3"/>
        <v>1932000</v>
      </c>
      <c r="BB36" s="55">
        <f t="shared" si="3"/>
        <v>935620</v>
      </c>
      <c r="BC36" s="55">
        <f t="shared" si="3"/>
        <v>80000</v>
      </c>
      <c r="BD36" s="55">
        <f t="shared" si="3"/>
        <v>0</v>
      </c>
      <c r="BE36" s="55">
        <f t="shared" si="3"/>
        <v>30000</v>
      </c>
      <c r="BF36" s="55">
        <f t="shared" si="3"/>
        <v>0</v>
      </c>
      <c r="BG36" s="55">
        <f t="shared" si="3"/>
        <v>668000</v>
      </c>
      <c r="BH36" s="55">
        <f t="shared" si="3"/>
        <v>0</v>
      </c>
      <c r="BI36" s="55">
        <f t="shared" si="3"/>
        <v>11000</v>
      </c>
      <c r="BJ36" s="55">
        <f t="shared" si="3"/>
        <v>0</v>
      </c>
      <c r="BK36" s="55">
        <f t="shared" si="3"/>
        <v>11000</v>
      </c>
      <c r="BL36" s="55">
        <f t="shared" si="3"/>
        <v>0</v>
      </c>
      <c r="BM36" s="57">
        <f>SUM(BM22:BM30)+BM31+BM32+BM33+BM34</f>
        <v>3656620</v>
      </c>
    </row>
    <row r="37" spans="1:65" s="6" customFormat="1" ht="24" customHeight="1">
      <c r="A37" s="45"/>
      <c r="B37" s="48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7"/>
      <c r="AO37" s="46"/>
      <c r="AP37" s="46"/>
      <c r="AQ37" s="46"/>
      <c r="AR37" s="46"/>
      <c r="AS37" s="46"/>
      <c r="AT37" s="47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</row>
    <row r="38" spans="1:41" s="43" customFormat="1" ht="50.25" customHeight="1">
      <c r="A38" s="141" t="s">
        <v>112</v>
      </c>
      <c r="B38" s="141"/>
      <c r="C38" s="141"/>
      <c r="D38" s="141"/>
      <c r="E38" s="141"/>
      <c r="I38" s="43" t="s">
        <v>69</v>
      </c>
      <c r="AO38" s="44"/>
    </row>
    <row r="40" spans="4:17" ht="23.25">
      <c r="D40" s="23"/>
      <c r="O40" s="43"/>
      <c r="P40" s="43"/>
      <c r="Q40" s="75"/>
    </row>
    <row r="41" spans="3:17" ht="23.25">
      <c r="C41" s="26"/>
      <c r="D41" s="24"/>
      <c r="O41" s="78"/>
      <c r="P41" s="43"/>
      <c r="Q41" s="75"/>
    </row>
    <row r="42" spans="3:17" ht="23.25">
      <c r="C42" s="26"/>
      <c r="D42" s="25"/>
      <c r="O42" s="43"/>
      <c r="P42" s="43"/>
      <c r="Q42" s="75"/>
    </row>
    <row r="43" spans="3:18" ht="41.25" customHeight="1">
      <c r="C43" s="27"/>
      <c r="D43" s="28"/>
      <c r="O43" s="43"/>
      <c r="P43" s="43"/>
      <c r="Q43" s="43"/>
      <c r="R43" s="79"/>
    </row>
    <row r="44" spans="15:17" ht="23.25">
      <c r="O44" s="43"/>
      <c r="P44" s="43"/>
      <c r="Q44" s="43"/>
    </row>
  </sheetData>
  <mergeCells count="97">
    <mergeCell ref="BK15:BK18"/>
    <mergeCell ref="AK14:AK18"/>
    <mergeCell ref="AQ15:AQ18"/>
    <mergeCell ref="E15:E18"/>
    <mergeCell ref="O15:O18"/>
    <mergeCell ref="R15:R18"/>
    <mergeCell ref="T15:U17"/>
    <mergeCell ref="AA15:AE15"/>
    <mergeCell ref="AA16:AA18"/>
    <mergeCell ref="AB16:AB18"/>
    <mergeCell ref="AC16:AC18"/>
    <mergeCell ref="AD16:AD18"/>
    <mergeCell ref="AE16:AE18"/>
    <mergeCell ref="M4:Q4"/>
    <mergeCell ref="F12:AR12"/>
    <mergeCell ref="C10:AY10"/>
    <mergeCell ref="AF14:AF18"/>
    <mergeCell ref="H14:H18"/>
    <mergeCell ref="L14:L18"/>
    <mergeCell ref="P14:P18"/>
    <mergeCell ref="W16:W18"/>
    <mergeCell ref="Y16:Y18"/>
    <mergeCell ref="AU15:AU18"/>
    <mergeCell ref="M1:Q1"/>
    <mergeCell ref="M2:Q2"/>
    <mergeCell ref="M3:R3"/>
    <mergeCell ref="AS14:AS18"/>
    <mergeCell ref="X16:X18"/>
    <mergeCell ref="N14:O14"/>
    <mergeCell ref="W14:AE14"/>
    <mergeCell ref="AN14:AN18"/>
    <mergeCell ref="Z15:Z18"/>
    <mergeCell ref="C3:E3"/>
    <mergeCell ref="AZ13:BL13"/>
    <mergeCell ref="BG14:BG18"/>
    <mergeCell ref="BH14:BH18"/>
    <mergeCell ref="AX15:AX18"/>
    <mergeCell ref="BA15:BA18"/>
    <mergeCell ref="AZ10:BM10"/>
    <mergeCell ref="AZ11:BB12"/>
    <mergeCell ref="BC11:BL11"/>
    <mergeCell ref="BC12:BF12"/>
    <mergeCell ref="A38:E38"/>
    <mergeCell ref="AO16:AO18"/>
    <mergeCell ref="G14:G18"/>
    <mergeCell ref="T14:U14"/>
    <mergeCell ref="S14:S18"/>
    <mergeCell ref="F14:F18"/>
    <mergeCell ref="AG16:AG18"/>
    <mergeCell ref="AO14:AQ14"/>
    <mergeCell ref="V14:V18"/>
    <mergeCell ref="J14:J18"/>
    <mergeCell ref="BG12:BL12"/>
    <mergeCell ref="BA14:BB14"/>
    <mergeCell ref="BL14:BL18"/>
    <mergeCell ref="BD14:BD18"/>
    <mergeCell ref="BB15:BB18"/>
    <mergeCell ref="BC14:BC18"/>
    <mergeCell ref="BF14:BF18"/>
    <mergeCell ref="BE14:BE18"/>
    <mergeCell ref="A10:A20"/>
    <mergeCell ref="B10:B20"/>
    <mergeCell ref="Q14:Q18"/>
    <mergeCell ref="K16:K18"/>
    <mergeCell ref="C14:C18"/>
    <mergeCell ref="D16:D18"/>
    <mergeCell ref="I14:I18"/>
    <mergeCell ref="C11:E12"/>
    <mergeCell ref="F11:AX11"/>
    <mergeCell ref="AS13:AX13"/>
    <mergeCell ref="M14:M18"/>
    <mergeCell ref="N16:N18"/>
    <mergeCell ref="AY11:AY19"/>
    <mergeCell ref="AS12:AX12"/>
    <mergeCell ref="W15:Y15"/>
    <mergeCell ref="AV14:AV16"/>
    <mergeCell ref="AR14:AR18"/>
    <mergeCell ref="AV17:AV18"/>
    <mergeCell ref="AW14:AW18"/>
    <mergeCell ref="AT14:AT18"/>
    <mergeCell ref="BM11:BM19"/>
    <mergeCell ref="C13:AR13"/>
    <mergeCell ref="AZ19:BL19"/>
    <mergeCell ref="C19:AS19"/>
    <mergeCell ref="BI14:BI18"/>
    <mergeCell ref="BJ14:BK14"/>
    <mergeCell ref="BJ16:BJ18"/>
    <mergeCell ref="AP15:AP18"/>
    <mergeCell ref="D14:E14"/>
    <mergeCell ref="AZ14:AZ18"/>
    <mergeCell ref="AL14:AM14"/>
    <mergeCell ref="AL15:AL18"/>
    <mergeCell ref="AM15:AM18"/>
    <mergeCell ref="AH14:AH18"/>
    <mergeCell ref="AI15:AI18"/>
    <mergeCell ref="AJ15:AJ18"/>
    <mergeCell ref="AI14:AJ14"/>
  </mergeCells>
  <printOptions/>
  <pageMargins left="1.06" right="0.2" top="0.2" bottom="0.2" header="0.2" footer="0.2"/>
  <pageSetup fitToWidth="6" horizontalDpi="600" verticalDpi="600" orientation="portrait" paperSize="9" scale="38" r:id="rId1"/>
  <colBreaks count="7" manualBreakCount="7">
    <brk id="9" max="36" man="1"/>
    <brk id="16" max="36" man="1"/>
    <brk id="21" max="36" man="1"/>
    <brk id="26" max="37" man="1"/>
    <brk id="31" max="37" man="1"/>
    <brk id="51" max="37" man="1"/>
    <brk id="5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2020-12-17T13:14:29Z</cp:lastPrinted>
  <dcterms:created xsi:type="dcterms:W3CDTF">2018-12-18T14:33:10Z</dcterms:created>
  <dcterms:modified xsi:type="dcterms:W3CDTF">2020-12-17T13:14:36Z</dcterms:modified>
  <cp:category/>
  <cp:version/>
  <cp:contentType/>
  <cp:contentStatus/>
</cp:coreProperties>
</file>