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Дод5" sheetId="1" r:id="rId1"/>
  </sheets>
  <definedNames>
    <definedName name="_xlnm.Print_Titles" localSheetId="0">'Дод5'!$10:$12</definedName>
    <definedName name="_xlnm.Print_Area" localSheetId="0">'Дод5'!$A$1:$J$66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4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D6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D6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<sst xmlns="http://schemas.openxmlformats.org/spreadsheetml/2006/main" count="208" uniqueCount="166">
  <si>
    <t>Загальний фонд</t>
  </si>
  <si>
    <t xml:space="preserve">Спеціальний фонд </t>
  </si>
  <si>
    <t>Управління праці та соціального захисту населення Бердичівської районної державної адміністрації</t>
  </si>
  <si>
    <t>Районна Програма "Турбота" по поліпшенню соціального захисту громадян на 2013-2020 роки"</t>
  </si>
  <si>
    <t>Районна Програма розвитку архівної справи на 2016-2021 роки</t>
  </si>
  <si>
    <t>0100000</t>
  </si>
  <si>
    <t>0110000</t>
  </si>
  <si>
    <t>1090</t>
  </si>
  <si>
    <t xml:space="preserve">0133 </t>
  </si>
  <si>
    <t>0800000</t>
  </si>
  <si>
    <t>0810000</t>
  </si>
  <si>
    <t>0813242</t>
  </si>
  <si>
    <t>Інші заходи  у сфері соціального захисту і соціального забезпечення</t>
  </si>
  <si>
    <t>0180</t>
  </si>
  <si>
    <t>0110180</t>
  </si>
  <si>
    <t>Інша діяльність у сфері державного управління</t>
  </si>
  <si>
    <t>Інші заклади та заходи</t>
  </si>
  <si>
    <t>1000000</t>
  </si>
  <si>
    <t>1010000</t>
  </si>
  <si>
    <t>1014080</t>
  </si>
  <si>
    <t>Інші заклади та заходи в галузі культури і мистецтва</t>
  </si>
  <si>
    <t>1014082</t>
  </si>
  <si>
    <t>0829</t>
  </si>
  <si>
    <t>Інші заходи в галузі культури і мистецтва</t>
  </si>
  <si>
    <t>Код Програмної класифікації видатків та кредитування 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</si>
  <si>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</si>
  <si>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</si>
  <si>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місцевих бюджетів</t>
  </si>
  <si>
    <t>Дата та номер документа, яким затверджено місцеву регіональну програму</t>
  </si>
  <si>
    <t>Рішення сесії районної  ради від 23.12.2015 року № 36</t>
  </si>
  <si>
    <t>Рішення сесії районної  ради від 21.02.2013 року № 198</t>
  </si>
  <si>
    <t>Усього</t>
  </si>
  <si>
    <t>Рішення сесії районної  ради від 20.03.2018 року № 357</t>
  </si>
  <si>
    <t>усього</t>
  </si>
  <si>
    <t>у тому числі бюджет розвитку</t>
  </si>
  <si>
    <t>(грн.)</t>
  </si>
  <si>
    <t>Найменування місцевої /регіональної програми</t>
  </si>
  <si>
    <t>0712152</t>
  </si>
  <si>
    <t>1070</t>
  </si>
  <si>
    <t>0813032</t>
  </si>
  <si>
    <t>2152</t>
  </si>
  <si>
    <t>0763</t>
  </si>
  <si>
    <t>1100000</t>
  </si>
  <si>
    <t>Відділ у справах сім’ї, молоді та спорту районної державної адміністрації</t>
  </si>
  <si>
    <t>1110000</t>
  </si>
  <si>
    <t>1113140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</si>
  <si>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</si>
  <si>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</si>
  <si>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Районна комплексна Програма оздоровлення та відпочинку дітей на 2018-2022 роки </t>
  </si>
  <si>
    <t>0200000</t>
  </si>
  <si>
    <t>Бердичівська районна державна адміністрація Житомирської області</t>
  </si>
  <si>
    <t>0210000</t>
  </si>
  <si>
    <t>0210180</t>
  </si>
  <si>
    <t>0133</t>
  </si>
  <si>
    <t>Районна Програма забезпечення пожежної та техногенної безпеки,захисту населення і територій Бердичівського району від надзвичайних ситуацій на 2016-2020 роки</t>
  </si>
  <si>
    <t>0700000</t>
  </si>
  <si>
    <t>0710000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</si>
  <si>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</si>
  <si>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</si>
  <si>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регіону</t>
  </si>
  <si>
    <t>служба у справах дітей райдержадміністрації</t>
  </si>
  <si>
    <t>відділ будівництва та архітектури Бердичівської районної державної адміністрації</t>
  </si>
  <si>
    <t>управлінню праці та соціального захисту населення райдержадміністрації</t>
  </si>
  <si>
    <t>3700000</t>
  </si>
  <si>
    <t>Управління фінансів Бердичівської районної державної адміністрації</t>
  </si>
  <si>
    <t>3710000</t>
  </si>
  <si>
    <t>Програма територіальної оборони Бердичівського району на 2018-2020 роки</t>
  </si>
  <si>
    <t>3719800</t>
  </si>
  <si>
    <t>Компенсаційні виплати на пільговий проїзд автомобільним транспортом окремим категоріям громадян</t>
  </si>
  <si>
    <t>Надання пільг окремим категоріям громадян з оплати послуг зв’язку</t>
  </si>
  <si>
    <t>Програма матеріально-технічного забезпечення підшефної військової частини В 3231 (А 3091)  на 2018-2020 роки</t>
  </si>
  <si>
    <t>Програма профілактики, діагностики та лікування рідкісних (орфанних) захворювань у Бердичівському районі на 2019-2020 роки</t>
  </si>
  <si>
    <t>Рішення сесії районної  ради від 23.01.2019 року № 439</t>
  </si>
  <si>
    <t>Програма відшкодування частини тіла кредиту за кредитами, отриманими населенням Бердичівського району на впровадження енергозберігаючих заходів у 2019-2020 роках</t>
  </si>
  <si>
    <t>Рішення сесії районної  ради від 14.12.2018 року № 419</t>
  </si>
  <si>
    <t>Районна програма підтримки діяльності творчих аматорських колективів та проведення районних культурно-мистецьких заходів на 2018-2020 роки</t>
  </si>
  <si>
    <t>Рішення сесії районної  ради від 22.12.2017 року № 330</t>
  </si>
  <si>
    <t>Рішення сесії районної ради                         від 20.03.2018 № 355</t>
  </si>
  <si>
    <t xml:space="preserve">Рішення сесії районної ради                         від 20.03.2018 № 353 </t>
  </si>
  <si>
    <t>Рішення сесії районної  ради від 14.12.2018 року № 420</t>
  </si>
  <si>
    <t>Рішення сесії районної  ради від 04.11.2011 року № 84</t>
  </si>
  <si>
    <t xml:space="preserve">Інші програми та заходи у сфері охорони здоров’я </t>
  </si>
  <si>
    <t>Районна Програмою забезпечення виконання Бердичівською районною державною адміністрацією делегованих Бердичівською районною радою повноважень на 2019-2020 роки, в тому числі</t>
  </si>
  <si>
    <t>відділу з надання адміністративних послуг та режавної реєстрації Бердичівської райдержадміністрації</t>
  </si>
  <si>
    <t>Програма забезпечення пожежної та техногенної безпеки,захисту населення і територій Бердичівського району від надзвичайних ситуацій на 2016-2020 роки</t>
  </si>
  <si>
    <t>Рішення сесії районної  ради від 26.02.2016 року № 75</t>
  </si>
  <si>
    <t>0712144</t>
  </si>
  <si>
    <t>2144</t>
  </si>
  <si>
    <t>Централізовані заходи з лікування хворих на цукровий та нецукровий діабет</t>
  </si>
  <si>
    <t>Районна комплексна Програма нецукровий діабет на 2019-2021 роки</t>
  </si>
  <si>
    <t>Рішення сесії районної  ради від 23.01.2019 року № 443</t>
  </si>
  <si>
    <t>управлінню праці та соціального захисту населення  Бердичівської райдержадміністрації на проведення судової економічної експертизи</t>
  </si>
  <si>
    <t>внутріньо- переміщенні АТО</t>
  </si>
  <si>
    <t>Додаток 5</t>
  </si>
  <si>
    <t>Розподіл витрат районного бюджету на реалізацію місцевих (регіональних) програм у 2020 році</t>
  </si>
  <si>
    <t>Рішення сесії районної  ради від 10.03.2017 року № 239</t>
  </si>
  <si>
    <t>0900000</t>
  </si>
  <si>
    <t>0910000</t>
  </si>
  <si>
    <t>Районна комплексна програма "Молодь і родина Бердичівщини" на 2017-2020 роки</t>
  </si>
  <si>
    <t>Районна Програма виконання заходів Державної соціальної програми "Національний план дій щодо реалізації Конвенції ООН про права дитини" на період до 2021 року</t>
  </si>
  <si>
    <t>Рішення сесії районної  ради від 23.01.2019 року № 444</t>
  </si>
  <si>
    <t>0913131</t>
  </si>
  <si>
    <t>Здійснення заходів та реалізація проектів на виконання Державної цільової соціальної програми "Молодь України"</t>
  </si>
  <si>
    <t>Районна Програма підтримки та збереження об’єктів і майна спільної власності  територіальних громад сіл,селища району на 2020-2021 роки</t>
  </si>
  <si>
    <t>Рішення сесії районної  ради від 01.11.2019 року № 513</t>
  </si>
  <si>
    <t>06303200000</t>
  </si>
  <si>
    <t>(код бюджету)</t>
  </si>
  <si>
    <t>"Про внесення змін до районного бюджету 
Бердичівського району на 2020 рік"</t>
  </si>
  <si>
    <t xml:space="preserve">Програма соціальної підтримки учасників АТО/ООС, членів сімей загиблих учасників АТО/ООС, внутрішньо переміщених осіб з тимчасово окупованої території, районів проведення АТО/ООС на територію Бердичівського району Житомирської області на 2020 рік  </t>
  </si>
  <si>
    <t>Рішення сесії районної  ради від 07.02.2020 року № 539</t>
  </si>
  <si>
    <t>Районна Програмою забезпечення виконання Бердичівською районною державною адміністрацією делегованих Бердичівською районною радою повноважень на 2019-2020 роки</t>
  </si>
  <si>
    <t>Бердичівська районна рада Житомирської області</t>
  </si>
  <si>
    <t>Сектор охорони здоров’я та економічної політики Бердичівської районної державної адміністрації Житомирської області</t>
  </si>
  <si>
    <t>Служба у справах дітей Бердичівської районної державної адміністрації Житомирської області</t>
  </si>
  <si>
    <t>Відділ культури, сім’ї, молоді, спорту та інформаційної політики Бердичівської районної державної адміністрації Житомирської області</t>
  </si>
  <si>
    <t>1013140</t>
  </si>
  <si>
    <t xml:space="preserve">Районна комплексна Програма оздоровлення та відпочинку дітей на                                                          2018-2022 роки </t>
  </si>
  <si>
    <t>Районна Програма відзначення державних свят пам’ятних дат, ювілеїв урочистостей та забезпечення проведення інших районних заходів</t>
  </si>
  <si>
    <t>209000 Гришківці + р-н 30000 (сесія від 28.08.2020)</t>
  </si>
  <si>
    <t>Районна програма забезпечення пільгами окремих категорій громадян на 2020 рік</t>
  </si>
  <si>
    <t>Рішення сесії районної  ради від 07.02.2020 року № 540</t>
  </si>
  <si>
    <t>до рішення районної ради</t>
  </si>
  <si>
    <t>7330</t>
  </si>
  <si>
    <t>0117330</t>
  </si>
  <si>
    <t>0443</t>
  </si>
  <si>
    <t>0117363</t>
  </si>
  <si>
    <t>7363</t>
  </si>
  <si>
    <t>0490</t>
  </si>
  <si>
    <t>Будівництво інших об’єктів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</si>
  <si>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</si>
  <si>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0712010</t>
  </si>
  <si>
    <t>2010</t>
  </si>
  <si>
    <t>0731</t>
  </si>
  <si>
    <t>Багатопрофільна стаціонарна медична допомога населенню</t>
  </si>
  <si>
    <t>0712100</t>
  </si>
  <si>
    <t>2100</t>
  </si>
  <si>
    <t>0722</t>
  </si>
  <si>
    <t>Стоматологічна допомога населенню</t>
  </si>
  <si>
    <t>Програма фінансування розвитку сфери охорони здоров’я у Бердичівському районі на 2019-2021 роки</t>
  </si>
  <si>
    <t>Рішення сесії районної  ради від 04.07.2019 року № 469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</si>
  <si>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</si>
  <si>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</si>
  <si>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</si>
  <si>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</si>
  <si>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Комунального некомерційного підприємства "Центр первинної медико-санітарної допомоги" Бердичівської районної ради на 2020-2022 роки</t>
  </si>
  <si>
    <t>Рішення сесії районної  ради від 07.02.2020 року № 541</t>
  </si>
  <si>
    <t>Х</t>
  </si>
  <si>
    <t>УСЬОГО</t>
  </si>
  <si>
    <r>
      <t>49000</t>
    </r>
    <r>
      <rPr>
        <sz val="12"/>
        <rFont val="Times New Roman"/>
        <family val="1"/>
      </rPr>
      <t xml:space="preserve"> СФ р-н Трудовий архів (ремонт даху)</t>
    </r>
  </si>
  <si>
    <r>
      <t>з 15000,00___3240,00 СФ</t>
    </r>
    <r>
      <rPr>
        <sz val="12"/>
        <rFont val="Times New Roman"/>
        <family val="1"/>
      </rPr>
      <t xml:space="preserve"> р-н Березовий гай на (проектно-коштор.докум.)</t>
    </r>
  </si>
  <si>
    <r>
      <t>з 15000,00___11760,00 СФ</t>
    </r>
    <r>
      <rPr>
        <sz val="12"/>
        <rFont val="Times New Roman"/>
        <family val="1"/>
      </rPr>
      <t xml:space="preserve"> р-н Березовий гай (на капітальний ремонт будиночків)</t>
    </r>
  </si>
  <si>
    <t>0717322</t>
  </si>
  <si>
    <t>7322</t>
  </si>
  <si>
    <t>Будівництво медичних установ та закладів</t>
  </si>
  <si>
    <t>0813033</t>
  </si>
  <si>
    <t>з перерозподілу з Освіти на Соцзахист</t>
  </si>
  <si>
    <t>90000 р-н</t>
  </si>
  <si>
    <t>р-н 49000,00 (сесія 19.11.2020)</t>
  </si>
  <si>
    <t>р-н 2000(сесія 15.10.20)+2000(сесія 28.08.20) + Швайк.7000 + Гришк.38480+Райгор.20000+Семен.22770 = 90250</t>
  </si>
  <si>
    <t>3641 р-н+4800 Семенівка+1500 Райгород.+2500 Швайківка</t>
  </si>
  <si>
    <r>
      <t xml:space="preserve">23000 матер.допомога - 10430 = </t>
    </r>
    <r>
      <rPr>
        <b/>
        <sz val="12"/>
        <color indexed="10"/>
        <rFont val="Times New Roman"/>
        <family val="1"/>
      </rPr>
      <t>12570 + 19472 зуби</t>
    </r>
  </si>
  <si>
    <t>141000 р-н + 85000 ОТГ</t>
  </si>
  <si>
    <r>
      <t>248000</t>
    </r>
    <r>
      <rPr>
        <sz val="12"/>
        <rFont val="Times New Roman"/>
        <family val="1"/>
      </rPr>
      <t xml:space="preserve">= 50000+30000+48000+100000=228000 Березовий гай; </t>
    </r>
    <r>
      <rPr>
        <b/>
        <sz val="12"/>
        <rFont val="Times New Roman"/>
        <family val="1"/>
      </rPr>
      <t>20000</t>
    </r>
    <r>
      <rPr>
        <sz val="12"/>
        <rFont val="Times New Roman"/>
        <family val="1"/>
      </rPr>
      <t xml:space="preserve"> РМ КРЕП</t>
    </r>
  </si>
  <si>
    <t>Заступник голови районної ради</t>
  </si>
  <si>
    <t>Володимир ДІХТЯР</t>
  </si>
  <si>
    <t xml:space="preserve">від 24.12.2020 №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</si>
</sst>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9" fontId="1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2" fillId="0" borderId="1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quotePrefix="1">
      <alignment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49" fontId="17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8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/>
    </xf>
    <xf numFmtId="0" fontId="7" fillId="2" borderId="0" xfId="0" applyFont="1" applyFill="1" applyAlignment="1">
      <alignment/>
    </xf>
    <xf numFmtId="4" fontId="6" fillId="0" borderId="4" xfId="0" applyNumberFormat="1" applyFont="1" applyBorder="1" applyAlignment="1" quotePrefix="1">
      <alignment vertical="center" wrapText="1"/>
    </xf>
    <xf numFmtId="4" fontId="17" fillId="0" borderId="4" xfId="0" applyNumberFormat="1" applyFont="1" applyBorder="1" applyAlignment="1" quotePrefix="1">
      <alignment vertical="center" wrapText="1"/>
    </xf>
    <xf numFmtId="0" fontId="18" fillId="0" borderId="0" xfId="0" applyFont="1" applyAlignment="1">
      <alignment/>
    </xf>
    <xf numFmtId="0" fontId="6" fillId="0" borderId="0" xfId="0" applyFont="1" applyFill="1" applyAlignment="1">
      <alignment/>
    </xf>
    <xf numFmtId="49" fontId="17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 shrinkToFi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 shrinkToFit="1"/>
    </xf>
    <xf numFmtId="2" fontId="6" fillId="0" borderId="20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4" fontId="6" fillId="0" borderId="4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24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view="pageBreakPreview" zoomScale="60" zoomScaleNormal="85" workbookViewId="0" topLeftCell="A1">
      <pane xSplit="4" ySplit="12" topLeftCell="E4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7" sqref="F17:F19"/>
    </sheetView>
  </sheetViews>
  <sheetFormatPr defaultColWidth="9.00390625" defaultRowHeight="12.75"/>
  <cols>
    <col min="1" max="1" width="16.375" style="5" customWidth="1"/>
    <col min="2" max="2" width="14.25390625" style="5" customWidth="1"/>
    <col min="3" max="3" width="17.875" style="5" customWidth="1"/>
    <col min="4" max="4" width="44.25390625" style="5" customWidth="1"/>
    <col min="5" max="5" width="43.75390625" style="5" customWidth="1"/>
    <col min="6" max="6" width="31.375" style="5" customWidth="1"/>
    <col min="7" max="7" width="16.25390625" style="5" customWidth="1"/>
    <col min="8" max="8" width="19.125" style="5" customWidth="1"/>
    <col min="9" max="9" width="15.625" style="5" customWidth="1"/>
    <col min="10" max="10" width="16.75390625" style="5" customWidth="1"/>
    <col min="11" max="11" width="15.625" style="5" customWidth="1"/>
    <col min="12" max="13" width="9.125" style="5" customWidth="1"/>
    <col min="14" max="14" width="14.875" style="5" customWidth="1"/>
    <col min="15" max="15" width="9.875" style="5" customWidth="1"/>
    <col min="16" max="16384" width="9.125" style="5" customWidth="1"/>
  </cols>
  <sheetData>
    <row r="1" spans="3:10" ht="21" customHeight="1">
      <c r="C1" s="8"/>
      <c r="D1" s="2"/>
      <c r="E1" s="9"/>
      <c r="F1" s="9"/>
      <c r="G1" s="74" t="s">
        <v>93</v>
      </c>
      <c r="H1" s="74"/>
      <c r="I1" s="74"/>
      <c r="J1" s="74"/>
    </row>
    <row r="2" spans="3:10" ht="17.25" customHeight="1">
      <c r="C2" s="8"/>
      <c r="E2" s="7"/>
      <c r="F2" s="7"/>
      <c r="G2" s="2" t="s">
        <v>121</v>
      </c>
      <c r="H2" s="2"/>
      <c r="I2" s="2"/>
      <c r="J2" s="2"/>
    </row>
    <row r="3" spans="3:10" ht="34.5" customHeight="1">
      <c r="C3" s="8"/>
      <c r="E3" s="7"/>
      <c r="F3" s="7"/>
      <c r="G3" s="143" t="s">
        <v>107</v>
      </c>
      <c r="H3" s="143"/>
      <c r="I3" s="143"/>
      <c r="J3" s="143"/>
    </row>
    <row r="4" spans="3:10" ht="17.25" customHeight="1">
      <c r="C4" s="10"/>
      <c r="E4" s="7"/>
      <c r="F4" s="7"/>
      <c r="G4" s="74" t="s">
        <v>165</v>
      </c>
      <c r="H4" s="74"/>
      <c r="I4" s="74"/>
      <c r="J4" s="74"/>
    </row>
    <row r="5" spans="3:9" s="6" customFormat="1" ht="21.75" customHeight="1">
      <c r="C5" s="11"/>
      <c r="E5" s="3"/>
      <c r="F5" s="3"/>
      <c r="G5" s="3"/>
      <c r="H5" s="3"/>
      <c r="I5" s="4"/>
    </row>
    <row r="6" spans="1:10" ht="18.75">
      <c r="A6" s="141" t="s">
        <v>94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8.75">
      <c r="A7" s="140" t="s">
        <v>105</v>
      </c>
      <c r="B7" s="140"/>
      <c r="C7" s="76"/>
      <c r="D7" s="76"/>
      <c r="E7" s="76"/>
      <c r="F7" s="76"/>
      <c r="G7" s="76"/>
      <c r="H7" s="76"/>
      <c r="I7" s="76"/>
      <c r="J7" s="76"/>
    </row>
    <row r="8" spans="1:10" ht="18.75">
      <c r="A8" s="141" t="s">
        <v>106</v>
      </c>
      <c r="B8" s="141"/>
      <c r="C8" s="76"/>
      <c r="D8" s="76"/>
      <c r="E8" s="76"/>
      <c r="F8" s="76"/>
      <c r="G8" s="76"/>
      <c r="H8" s="76"/>
      <c r="I8" s="76"/>
      <c r="J8" s="76"/>
    </row>
    <row r="9" spans="3:10" ht="13.5" thickBot="1">
      <c r="C9" s="1"/>
      <c r="J9" s="5" t="s">
        <v>35</v>
      </c>
    </row>
    <row r="10" spans="1:10" ht="39" customHeight="1" thickBot="1">
      <c r="A10" s="126" t="s">
        <v>24</v>
      </c>
      <c r="B10" s="126" t="s">
        <v>25</v>
      </c>
      <c r="C10" s="126" t="s">
        <v>26</v>
      </c>
      <c r="D10" s="123" t="s">
        <v>27</v>
      </c>
      <c r="E10" s="122" t="s">
        <v>36</v>
      </c>
      <c r="F10" s="125" t="s">
        <v>28</v>
      </c>
      <c r="G10" s="125" t="s">
        <v>31</v>
      </c>
      <c r="H10" s="125" t="s">
        <v>0</v>
      </c>
      <c r="I10" s="125" t="s">
        <v>1</v>
      </c>
      <c r="J10" s="125"/>
    </row>
    <row r="11" spans="1:10" ht="85.5" customHeight="1" thickBot="1">
      <c r="A11" s="126"/>
      <c r="B11" s="126"/>
      <c r="C11" s="126"/>
      <c r="D11" s="123"/>
      <c r="E11" s="122"/>
      <c r="F11" s="125"/>
      <c r="G11" s="125"/>
      <c r="H11" s="125"/>
      <c r="I11" s="120" t="s">
        <v>33</v>
      </c>
      <c r="J11" s="121" t="s">
        <v>34</v>
      </c>
    </row>
    <row r="12" spans="1:10" s="13" customFormat="1" ht="12.75" customHeight="1" thickBot="1">
      <c r="A12" s="19">
        <v>1</v>
      </c>
      <c r="B12" s="19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25">
        <v>10</v>
      </c>
    </row>
    <row r="13" spans="1:10" s="65" customFormat="1" ht="34.5" customHeight="1">
      <c r="A13" s="26" t="s">
        <v>5</v>
      </c>
      <c r="B13" s="27"/>
      <c r="C13" s="28"/>
      <c r="D13" s="29" t="s">
        <v>111</v>
      </c>
      <c r="E13" s="30"/>
      <c r="F13" s="30"/>
      <c r="G13" s="31">
        <f aca="true" t="shared" si="0" ref="G13:G21">H13+I13</f>
        <v>538000</v>
      </c>
      <c r="H13" s="32">
        <f>H14</f>
        <v>474000</v>
      </c>
      <c r="I13" s="32">
        <f>I14</f>
        <v>64000</v>
      </c>
      <c r="J13" s="32">
        <f>J14</f>
        <v>64000</v>
      </c>
    </row>
    <row r="14" spans="1:10" s="65" customFormat="1" ht="32.25" customHeight="1" thickBot="1">
      <c r="A14" s="88" t="s">
        <v>6</v>
      </c>
      <c r="B14" s="89"/>
      <c r="C14" s="90"/>
      <c r="D14" s="91" t="s">
        <v>111</v>
      </c>
      <c r="E14" s="92"/>
      <c r="F14" s="92"/>
      <c r="G14" s="93">
        <f>H14+I14</f>
        <v>538000</v>
      </c>
      <c r="H14" s="93">
        <f>H15+H16+H17+H18+H19</f>
        <v>474000</v>
      </c>
      <c r="I14" s="93">
        <f>I15+I16+I17+I18+I19</f>
        <v>64000</v>
      </c>
      <c r="J14" s="93">
        <f>J15+J16+J17+J18+J19</f>
        <v>64000</v>
      </c>
    </row>
    <row r="15" spans="1:11" s="65" customFormat="1" ht="40.5" customHeight="1">
      <c r="A15" s="94" t="s">
        <v>14</v>
      </c>
      <c r="B15" s="95" t="s">
        <v>13</v>
      </c>
      <c r="C15" s="95" t="s">
        <v>8</v>
      </c>
      <c r="D15" s="96" t="s">
        <v>15</v>
      </c>
      <c r="E15" s="149" t="s">
        <v>4</v>
      </c>
      <c r="F15" s="149" t="s">
        <v>29</v>
      </c>
      <c r="G15" s="97">
        <f t="shared" si="0"/>
        <v>226000</v>
      </c>
      <c r="H15" s="97">
        <v>226000</v>
      </c>
      <c r="I15" s="98"/>
      <c r="J15" s="99"/>
      <c r="K15" s="65" t="s">
        <v>161</v>
      </c>
    </row>
    <row r="16" spans="1:14" s="65" customFormat="1" ht="40.5" customHeight="1" thickBot="1">
      <c r="A16" s="100" t="s">
        <v>123</v>
      </c>
      <c r="B16" s="101" t="s">
        <v>122</v>
      </c>
      <c r="C16" s="101" t="s">
        <v>124</v>
      </c>
      <c r="D16" s="102" t="s">
        <v>128</v>
      </c>
      <c r="E16" s="152"/>
      <c r="F16" s="152"/>
      <c r="G16" s="103">
        <f t="shared" si="0"/>
        <v>49000</v>
      </c>
      <c r="H16" s="103"/>
      <c r="I16" s="104">
        <v>49000</v>
      </c>
      <c r="J16" s="105">
        <v>49000</v>
      </c>
      <c r="K16" s="147" t="s">
        <v>148</v>
      </c>
      <c r="L16" s="148"/>
      <c r="M16" s="148"/>
      <c r="N16" s="148"/>
    </row>
    <row r="17" spans="1:11" s="65" customFormat="1" ht="42" customHeight="1">
      <c r="A17" s="94" t="s">
        <v>14</v>
      </c>
      <c r="B17" s="108" t="s">
        <v>13</v>
      </c>
      <c r="C17" s="108" t="s">
        <v>53</v>
      </c>
      <c r="D17" s="96" t="s">
        <v>15</v>
      </c>
      <c r="E17" s="149" t="s">
        <v>103</v>
      </c>
      <c r="F17" s="149" t="s">
        <v>104</v>
      </c>
      <c r="G17" s="97">
        <f t="shared" si="0"/>
        <v>248000</v>
      </c>
      <c r="H17" s="97">
        <v>248000</v>
      </c>
      <c r="I17" s="98"/>
      <c r="J17" s="99"/>
      <c r="K17" s="117" t="s">
        <v>162</v>
      </c>
    </row>
    <row r="18" spans="1:11" s="65" customFormat="1" ht="48.75" customHeight="1">
      <c r="A18" s="109" t="s">
        <v>123</v>
      </c>
      <c r="B18" s="61" t="s">
        <v>122</v>
      </c>
      <c r="C18" s="61" t="s">
        <v>124</v>
      </c>
      <c r="D18" s="71" t="s">
        <v>128</v>
      </c>
      <c r="E18" s="150"/>
      <c r="F18" s="144"/>
      <c r="G18" s="36">
        <f t="shared" si="0"/>
        <v>3240</v>
      </c>
      <c r="H18" s="36"/>
      <c r="I18" s="38">
        <v>3240</v>
      </c>
      <c r="J18" s="110">
        <v>3240</v>
      </c>
      <c r="K18" s="118" t="s">
        <v>149</v>
      </c>
    </row>
    <row r="19" spans="1:11" s="65" customFormat="1" ht="54" customHeight="1" thickBot="1">
      <c r="A19" s="111" t="s">
        <v>125</v>
      </c>
      <c r="B19" s="112" t="s">
        <v>126</v>
      </c>
      <c r="C19" s="112" t="s">
        <v>127</v>
      </c>
      <c r="D19" s="113" t="s">
        <v>129</v>
      </c>
      <c r="E19" s="151"/>
      <c r="F19" s="152"/>
      <c r="G19" s="103">
        <f t="shared" si="0"/>
        <v>11760</v>
      </c>
      <c r="H19" s="103"/>
      <c r="I19" s="104">
        <v>11760</v>
      </c>
      <c r="J19" s="114">
        <v>11760</v>
      </c>
      <c r="K19" s="118" t="s">
        <v>150</v>
      </c>
    </row>
    <row r="20" spans="1:10" s="69" customFormat="1" ht="39.75" customHeight="1">
      <c r="A20" s="26" t="s">
        <v>49</v>
      </c>
      <c r="B20" s="66"/>
      <c r="C20" s="106"/>
      <c r="D20" s="107"/>
      <c r="E20" s="92"/>
      <c r="F20" s="30"/>
      <c r="G20" s="31">
        <f t="shared" si="0"/>
        <v>53000</v>
      </c>
      <c r="H20" s="32">
        <f>H21</f>
        <v>53000</v>
      </c>
      <c r="I20" s="32">
        <f>I21</f>
        <v>0</v>
      </c>
      <c r="J20" s="32">
        <f>J21</f>
        <v>0</v>
      </c>
    </row>
    <row r="21" spans="1:10" s="69" customFormat="1" ht="39.75" customHeight="1">
      <c r="A21" s="26" t="s">
        <v>51</v>
      </c>
      <c r="B21" s="66"/>
      <c r="C21" s="67"/>
      <c r="D21" s="30" t="s">
        <v>50</v>
      </c>
      <c r="E21" s="68"/>
      <c r="F21" s="39"/>
      <c r="G21" s="31">
        <f t="shared" si="0"/>
        <v>53000</v>
      </c>
      <c r="H21" s="32">
        <f>H23+H24+H25+H26</f>
        <v>53000</v>
      </c>
      <c r="I21" s="32">
        <f>I23+I24+I25+I26</f>
        <v>0</v>
      </c>
      <c r="J21" s="32">
        <f>J23+J24+J25+J26</f>
        <v>0</v>
      </c>
    </row>
    <row r="22" spans="1:10" s="65" customFormat="1" ht="70.5" customHeight="1" hidden="1">
      <c r="A22" s="137" t="s">
        <v>52</v>
      </c>
      <c r="B22" s="124" t="s">
        <v>13</v>
      </c>
      <c r="C22" s="127" t="s">
        <v>53</v>
      </c>
      <c r="D22" s="133" t="s">
        <v>15</v>
      </c>
      <c r="E22" s="64" t="s">
        <v>54</v>
      </c>
      <c r="F22" s="35"/>
      <c r="G22" s="36"/>
      <c r="H22" s="36"/>
      <c r="I22" s="38"/>
      <c r="J22" s="34"/>
    </row>
    <row r="23" spans="1:10" s="65" customFormat="1" ht="86.25" customHeight="1" hidden="1">
      <c r="A23" s="138"/>
      <c r="B23" s="145"/>
      <c r="C23" s="128"/>
      <c r="D23" s="144"/>
      <c r="E23" s="35" t="s">
        <v>73</v>
      </c>
      <c r="F23" s="35" t="s">
        <v>74</v>
      </c>
      <c r="G23" s="36">
        <f aca="true" t="shared" si="1" ref="G23:G32">H23+I23</f>
        <v>0</v>
      </c>
      <c r="H23" s="36"/>
      <c r="I23" s="38"/>
      <c r="J23" s="34"/>
    </row>
    <row r="24" spans="1:10" s="65" customFormat="1" ht="87.75" customHeight="1" hidden="1">
      <c r="A24" s="138"/>
      <c r="B24" s="145"/>
      <c r="C24" s="128"/>
      <c r="D24" s="144"/>
      <c r="E24" s="35" t="s">
        <v>110</v>
      </c>
      <c r="F24" s="35" t="s">
        <v>79</v>
      </c>
      <c r="G24" s="36">
        <f t="shared" si="1"/>
        <v>0</v>
      </c>
      <c r="H24" s="36"/>
      <c r="I24" s="38"/>
      <c r="J24" s="34"/>
    </row>
    <row r="25" spans="1:11" s="65" customFormat="1" ht="74.25" customHeight="1">
      <c r="A25" s="139"/>
      <c r="B25" s="146"/>
      <c r="C25" s="132"/>
      <c r="D25" s="134"/>
      <c r="E25" s="64" t="s">
        <v>117</v>
      </c>
      <c r="F25" s="35" t="s">
        <v>80</v>
      </c>
      <c r="G25" s="36">
        <f t="shared" si="1"/>
        <v>23000</v>
      </c>
      <c r="H25" s="36">
        <v>23000</v>
      </c>
      <c r="I25" s="38"/>
      <c r="J25" s="34"/>
      <c r="K25" s="65">
        <v>10000</v>
      </c>
    </row>
    <row r="26" spans="1:11" s="65" customFormat="1" ht="104.25" customHeight="1">
      <c r="A26" s="135" t="s">
        <v>57</v>
      </c>
      <c r="B26" s="136" t="s">
        <v>58</v>
      </c>
      <c r="C26" s="136" t="s">
        <v>13</v>
      </c>
      <c r="D26" s="129" t="s">
        <v>59</v>
      </c>
      <c r="E26" s="35" t="s">
        <v>82</v>
      </c>
      <c r="F26" s="35" t="s">
        <v>79</v>
      </c>
      <c r="G26" s="37">
        <f t="shared" si="1"/>
        <v>30000</v>
      </c>
      <c r="H26" s="37">
        <v>30000</v>
      </c>
      <c r="I26" s="37"/>
      <c r="J26" s="34"/>
      <c r="K26" s="65">
        <v>10000</v>
      </c>
    </row>
    <row r="27" spans="1:10" s="65" customFormat="1" ht="57.75" customHeight="1" hidden="1">
      <c r="A27" s="135"/>
      <c r="B27" s="136"/>
      <c r="C27" s="136"/>
      <c r="D27" s="129"/>
      <c r="E27" s="35" t="s">
        <v>83</v>
      </c>
      <c r="F27" s="35"/>
      <c r="G27" s="37">
        <f t="shared" si="1"/>
        <v>0</v>
      </c>
      <c r="H27" s="37"/>
      <c r="I27" s="37"/>
      <c r="J27" s="34"/>
    </row>
    <row r="28" spans="1:10" s="83" customFormat="1" ht="46.5" customHeight="1">
      <c r="A28" s="135"/>
      <c r="B28" s="136"/>
      <c r="C28" s="136"/>
      <c r="D28" s="129"/>
      <c r="E28" s="79" t="s">
        <v>50</v>
      </c>
      <c r="F28" s="80"/>
      <c r="G28" s="81">
        <f t="shared" si="1"/>
        <v>30000</v>
      </c>
      <c r="H28" s="81">
        <v>30000</v>
      </c>
      <c r="I28" s="81"/>
      <c r="J28" s="82"/>
    </row>
    <row r="29" spans="1:10" s="70" customFormat="1" ht="69" customHeight="1" hidden="1">
      <c r="A29" s="135"/>
      <c r="B29" s="136"/>
      <c r="C29" s="136"/>
      <c r="D29" s="129"/>
      <c r="E29" s="72" t="s">
        <v>91</v>
      </c>
      <c r="F29" s="35"/>
      <c r="G29" s="37">
        <f t="shared" si="1"/>
        <v>0</v>
      </c>
      <c r="H29" s="37"/>
      <c r="I29" s="37"/>
      <c r="J29" s="34"/>
    </row>
    <row r="30" spans="1:10" s="70" customFormat="1" ht="46.5" customHeight="1" hidden="1">
      <c r="A30" s="135"/>
      <c r="B30" s="136"/>
      <c r="C30" s="136"/>
      <c r="D30" s="129"/>
      <c r="E30" s="35" t="s">
        <v>60</v>
      </c>
      <c r="F30" s="35"/>
      <c r="G30" s="37">
        <f t="shared" si="1"/>
        <v>0</v>
      </c>
      <c r="H30" s="37"/>
      <c r="I30" s="37"/>
      <c r="J30" s="34"/>
    </row>
    <row r="31" spans="1:10" s="70" customFormat="1" ht="46.5" customHeight="1" hidden="1">
      <c r="A31" s="135"/>
      <c r="B31" s="136"/>
      <c r="C31" s="136"/>
      <c r="D31" s="129"/>
      <c r="E31" s="35" t="s">
        <v>61</v>
      </c>
      <c r="F31" s="35"/>
      <c r="G31" s="37">
        <f t="shared" si="1"/>
        <v>0</v>
      </c>
      <c r="H31" s="37"/>
      <c r="I31" s="37"/>
      <c r="J31" s="34"/>
    </row>
    <row r="32" spans="1:10" s="70" customFormat="1" ht="46.5" customHeight="1" hidden="1">
      <c r="A32" s="135"/>
      <c r="B32" s="136"/>
      <c r="C32" s="136"/>
      <c r="D32" s="129"/>
      <c r="E32" s="35" t="s">
        <v>62</v>
      </c>
      <c r="F32" s="35"/>
      <c r="G32" s="37">
        <f t="shared" si="1"/>
        <v>0</v>
      </c>
      <c r="H32" s="37"/>
      <c r="I32" s="37"/>
      <c r="J32" s="34"/>
    </row>
    <row r="33" spans="1:10" s="70" customFormat="1" ht="66" customHeight="1">
      <c r="A33" s="33" t="s">
        <v>55</v>
      </c>
      <c r="B33" s="62"/>
      <c r="C33" s="63"/>
      <c r="D33" s="39" t="s">
        <v>112</v>
      </c>
      <c r="E33" s="35"/>
      <c r="F33" s="35"/>
      <c r="G33" s="31">
        <f aca="true" t="shared" si="2" ref="G33:G45">H33+I33</f>
        <v>6393984.64</v>
      </c>
      <c r="H33" s="32">
        <f>H34</f>
        <v>4407877.64</v>
      </c>
      <c r="I33" s="32">
        <f>I34</f>
        <v>1986107</v>
      </c>
      <c r="J33" s="32">
        <f>J34</f>
        <v>1986107</v>
      </c>
    </row>
    <row r="34" spans="1:10" s="70" customFormat="1" ht="66.75" customHeight="1">
      <c r="A34" s="33" t="s">
        <v>56</v>
      </c>
      <c r="B34" s="62"/>
      <c r="C34" s="63"/>
      <c r="D34" s="39" t="s">
        <v>112</v>
      </c>
      <c r="E34" s="35"/>
      <c r="F34" s="35"/>
      <c r="G34" s="31">
        <f>H34+I34</f>
        <v>6393984.64</v>
      </c>
      <c r="H34" s="32">
        <f>H35+H36+H37+H38+H39+H40</f>
        <v>4407877.64</v>
      </c>
      <c r="I34" s="32">
        <f>I35+I36+I37+I38+I39+I40</f>
        <v>1986107</v>
      </c>
      <c r="J34" s="32">
        <f>J35+J36+J37+J38+J39+J40</f>
        <v>1986107</v>
      </c>
    </row>
    <row r="35" spans="1:11" s="70" customFormat="1" ht="65.25" customHeight="1">
      <c r="A35" s="40" t="s">
        <v>37</v>
      </c>
      <c r="B35" s="41" t="s">
        <v>40</v>
      </c>
      <c r="C35" s="42" t="s">
        <v>41</v>
      </c>
      <c r="D35" s="35" t="s">
        <v>81</v>
      </c>
      <c r="E35" s="35" t="s">
        <v>71</v>
      </c>
      <c r="F35" s="35" t="s">
        <v>72</v>
      </c>
      <c r="G35" s="36">
        <f t="shared" si="2"/>
        <v>239000</v>
      </c>
      <c r="H35" s="37">
        <v>239000</v>
      </c>
      <c r="I35" s="38"/>
      <c r="J35" s="44"/>
      <c r="K35" s="70" t="s">
        <v>118</v>
      </c>
    </row>
    <row r="36" spans="1:11" s="70" customFormat="1" ht="42.75" customHeight="1">
      <c r="A36" s="40" t="s">
        <v>86</v>
      </c>
      <c r="B36" s="41" t="s">
        <v>87</v>
      </c>
      <c r="C36" s="42" t="s">
        <v>41</v>
      </c>
      <c r="D36" s="35" t="s">
        <v>88</v>
      </c>
      <c r="E36" s="35" t="s">
        <v>89</v>
      </c>
      <c r="F36" s="35" t="s">
        <v>90</v>
      </c>
      <c r="G36" s="36">
        <f t="shared" si="2"/>
        <v>92250</v>
      </c>
      <c r="H36" s="37">
        <v>92250</v>
      </c>
      <c r="I36" s="38"/>
      <c r="J36" s="44"/>
      <c r="K36" s="73" t="s">
        <v>158</v>
      </c>
    </row>
    <row r="37" spans="1:11" s="70" customFormat="1" ht="42.75" customHeight="1">
      <c r="A37" s="40" t="s">
        <v>130</v>
      </c>
      <c r="B37" s="41" t="s">
        <v>131</v>
      </c>
      <c r="C37" s="42" t="s">
        <v>132</v>
      </c>
      <c r="D37" s="35" t="s">
        <v>133</v>
      </c>
      <c r="E37" s="133" t="s">
        <v>138</v>
      </c>
      <c r="F37" s="133" t="s">
        <v>139</v>
      </c>
      <c r="G37" s="36">
        <f t="shared" si="2"/>
        <v>4374567</v>
      </c>
      <c r="H37" s="37">
        <v>2562460</v>
      </c>
      <c r="I37" s="119">
        <v>1812107</v>
      </c>
      <c r="J37" s="119">
        <v>1812107</v>
      </c>
      <c r="K37" s="73" t="s">
        <v>157</v>
      </c>
    </row>
    <row r="38" spans="1:11" s="70" customFormat="1" ht="42.75" customHeight="1">
      <c r="A38" s="40" t="s">
        <v>134</v>
      </c>
      <c r="B38" s="41" t="s">
        <v>135</v>
      </c>
      <c r="C38" s="42" t="s">
        <v>136</v>
      </c>
      <c r="D38" s="35" t="s">
        <v>137</v>
      </c>
      <c r="E38" s="134"/>
      <c r="F38" s="134"/>
      <c r="G38" s="36">
        <f t="shared" si="2"/>
        <v>480250</v>
      </c>
      <c r="H38" s="37">
        <v>320250</v>
      </c>
      <c r="I38" s="38">
        <v>160000</v>
      </c>
      <c r="J38" s="119">
        <v>160000</v>
      </c>
      <c r="K38" s="73"/>
    </row>
    <row r="39" spans="1:11" s="70" customFormat="1" ht="86.25" customHeight="1">
      <c r="A39" s="40" t="s">
        <v>140</v>
      </c>
      <c r="B39" s="41" t="s">
        <v>141</v>
      </c>
      <c r="C39" s="41" t="s">
        <v>142</v>
      </c>
      <c r="D39" s="35" t="s">
        <v>143</v>
      </c>
      <c r="E39" s="133" t="s">
        <v>144</v>
      </c>
      <c r="F39" s="153" t="s">
        <v>145</v>
      </c>
      <c r="G39" s="37">
        <f t="shared" si="2"/>
        <v>1193917.64</v>
      </c>
      <c r="H39" s="37">
        <v>1193917.64</v>
      </c>
      <c r="I39" s="37"/>
      <c r="J39" s="119"/>
      <c r="K39" s="73"/>
    </row>
    <row r="40" spans="1:11" s="70" customFormat="1" ht="45" customHeight="1">
      <c r="A40" s="40" t="s">
        <v>151</v>
      </c>
      <c r="B40" s="41" t="s">
        <v>152</v>
      </c>
      <c r="C40" s="42" t="s">
        <v>124</v>
      </c>
      <c r="D40" s="35" t="s">
        <v>153</v>
      </c>
      <c r="E40" s="134"/>
      <c r="F40" s="154"/>
      <c r="G40" s="37">
        <f t="shared" si="2"/>
        <v>14000</v>
      </c>
      <c r="H40" s="37"/>
      <c r="I40" s="37">
        <v>14000</v>
      </c>
      <c r="J40" s="119">
        <v>14000</v>
      </c>
      <c r="K40" s="73"/>
    </row>
    <row r="41" spans="1:10" s="65" customFormat="1" ht="50.25" customHeight="1">
      <c r="A41" s="40"/>
      <c r="B41" s="44"/>
      <c r="C41" s="45"/>
      <c r="D41" s="46" t="s">
        <v>2</v>
      </c>
      <c r="E41" s="35"/>
      <c r="F41" s="35"/>
      <c r="G41" s="31">
        <f t="shared" si="2"/>
        <v>137673</v>
      </c>
      <c r="H41" s="47">
        <f>H42</f>
        <v>137673</v>
      </c>
      <c r="I41" s="47">
        <f>I42</f>
        <v>0</v>
      </c>
      <c r="J41" s="47">
        <f>J42</f>
        <v>0</v>
      </c>
    </row>
    <row r="42" spans="1:10" s="65" customFormat="1" ht="52.5" customHeight="1">
      <c r="A42" s="43" t="s">
        <v>9</v>
      </c>
      <c r="B42" s="44"/>
      <c r="C42" s="45"/>
      <c r="D42" s="46" t="s">
        <v>2</v>
      </c>
      <c r="E42" s="35"/>
      <c r="F42" s="35"/>
      <c r="G42" s="31">
        <f>H42+I42</f>
        <v>137673</v>
      </c>
      <c r="H42" s="47">
        <f>H44+H45+H46+H47</f>
        <v>137673</v>
      </c>
      <c r="I42" s="47">
        <f>I44+I45+I46+I47</f>
        <v>0</v>
      </c>
      <c r="J42" s="47">
        <f>J44+J45+J46+J47</f>
        <v>0</v>
      </c>
    </row>
    <row r="43" spans="1:10" s="69" customFormat="1" ht="30.75" customHeight="1" hidden="1">
      <c r="A43" s="43" t="s">
        <v>10</v>
      </c>
      <c r="B43" s="48">
        <v>3240</v>
      </c>
      <c r="C43" s="49"/>
      <c r="D43" s="50" t="s">
        <v>16</v>
      </c>
      <c r="E43" s="39"/>
      <c r="F43" s="39"/>
      <c r="G43" s="36">
        <f t="shared" si="2"/>
        <v>32042</v>
      </c>
      <c r="H43" s="37">
        <f>H44</f>
        <v>32042</v>
      </c>
      <c r="I43" s="38"/>
      <c r="J43" s="119"/>
    </row>
    <row r="44" spans="1:11" s="65" customFormat="1" ht="49.5" customHeight="1">
      <c r="A44" s="127" t="s">
        <v>11</v>
      </c>
      <c r="B44" s="130">
        <v>3242</v>
      </c>
      <c r="C44" s="127" t="s">
        <v>7</v>
      </c>
      <c r="D44" s="133" t="s">
        <v>12</v>
      </c>
      <c r="E44" s="35" t="s">
        <v>3</v>
      </c>
      <c r="F44" s="35" t="s">
        <v>30</v>
      </c>
      <c r="G44" s="36">
        <f t="shared" si="2"/>
        <v>32042</v>
      </c>
      <c r="H44" s="37">
        <v>32042</v>
      </c>
      <c r="I44" s="38"/>
      <c r="J44" s="119"/>
      <c r="K44" s="86" t="s">
        <v>160</v>
      </c>
    </row>
    <row r="45" spans="1:11" s="65" customFormat="1" ht="120" customHeight="1">
      <c r="A45" s="128"/>
      <c r="B45" s="131"/>
      <c r="C45" s="132"/>
      <c r="D45" s="134"/>
      <c r="E45" s="78" t="s">
        <v>108</v>
      </c>
      <c r="F45" s="35" t="s">
        <v>109</v>
      </c>
      <c r="G45" s="36">
        <f t="shared" si="2"/>
        <v>3190</v>
      </c>
      <c r="H45" s="37">
        <v>3190</v>
      </c>
      <c r="I45" s="38"/>
      <c r="J45" s="119"/>
      <c r="K45" s="86" t="s">
        <v>92</v>
      </c>
    </row>
    <row r="46" spans="1:11" s="87" customFormat="1" ht="57.75" customHeight="1">
      <c r="A46" s="51" t="s">
        <v>39</v>
      </c>
      <c r="B46" s="48">
        <v>3032</v>
      </c>
      <c r="C46" s="49" t="s">
        <v>38</v>
      </c>
      <c r="D46" s="52" t="s">
        <v>69</v>
      </c>
      <c r="E46" s="153" t="s">
        <v>119</v>
      </c>
      <c r="F46" s="153" t="s">
        <v>120</v>
      </c>
      <c r="G46" s="36">
        <f>H46</f>
        <v>12441</v>
      </c>
      <c r="H46" s="37">
        <v>12441</v>
      </c>
      <c r="I46" s="38"/>
      <c r="J46" s="119"/>
      <c r="K46" s="87" t="s">
        <v>159</v>
      </c>
    </row>
    <row r="47" spans="1:12" s="65" customFormat="1" ht="54.75" customHeight="1">
      <c r="A47" s="51" t="s">
        <v>154</v>
      </c>
      <c r="B47" s="48">
        <v>3033</v>
      </c>
      <c r="C47" s="49" t="s">
        <v>38</v>
      </c>
      <c r="D47" s="52" t="s">
        <v>68</v>
      </c>
      <c r="E47" s="154"/>
      <c r="F47" s="154"/>
      <c r="G47" s="36">
        <f>H47</f>
        <v>90000</v>
      </c>
      <c r="H47" s="37">
        <v>90000</v>
      </c>
      <c r="I47" s="38"/>
      <c r="J47" s="119"/>
      <c r="K47" s="74" t="s">
        <v>156</v>
      </c>
      <c r="L47" s="65" t="s">
        <v>155</v>
      </c>
    </row>
    <row r="48" spans="1:10" s="65" customFormat="1" ht="54" customHeight="1" hidden="1">
      <c r="A48" s="54" t="s">
        <v>96</v>
      </c>
      <c r="B48" s="44"/>
      <c r="C48" s="49"/>
      <c r="D48" s="56" t="s">
        <v>113</v>
      </c>
      <c r="E48" s="53"/>
      <c r="F48" s="53"/>
      <c r="G48" s="31">
        <f>H48+I48</f>
        <v>0</v>
      </c>
      <c r="H48" s="47">
        <f aca="true" t="shared" si="3" ref="H48:J49">H49</f>
        <v>0</v>
      </c>
      <c r="I48" s="47">
        <f t="shared" si="3"/>
        <v>0</v>
      </c>
      <c r="J48" s="47">
        <f t="shared" si="3"/>
        <v>0</v>
      </c>
    </row>
    <row r="49" spans="1:10" s="69" customFormat="1" ht="48" customHeight="1" hidden="1">
      <c r="A49" s="54" t="s">
        <v>97</v>
      </c>
      <c r="B49" s="55"/>
      <c r="C49" s="75"/>
      <c r="D49" s="56" t="s">
        <v>113</v>
      </c>
      <c r="E49" s="30"/>
      <c r="F49" s="30"/>
      <c r="G49" s="31">
        <f>H49+I49</f>
        <v>0</v>
      </c>
      <c r="H49" s="47">
        <f t="shared" si="3"/>
        <v>0</v>
      </c>
      <c r="I49" s="47">
        <f t="shared" si="3"/>
        <v>0</v>
      </c>
      <c r="J49" s="47">
        <f t="shared" si="3"/>
        <v>0</v>
      </c>
    </row>
    <row r="50" spans="1:10" s="65" customFormat="1" ht="84" customHeight="1" hidden="1">
      <c r="A50" s="40" t="s">
        <v>101</v>
      </c>
      <c r="B50" s="44">
        <v>3131</v>
      </c>
      <c r="C50" s="49" t="s">
        <v>46</v>
      </c>
      <c r="D50" s="52" t="s">
        <v>102</v>
      </c>
      <c r="E50" s="53" t="s">
        <v>99</v>
      </c>
      <c r="F50" s="35" t="s">
        <v>100</v>
      </c>
      <c r="G50" s="36">
        <f aca="true" t="shared" si="4" ref="G50:G59">H50+I50</f>
        <v>0</v>
      </c>
      <c r="H50" s="37"/>
      <c r="I50" s="38"/>
      <c r="J50" s="119"/>
    </row>
    <row r="51" spans="1:10" s="65" customFormat="1" ht="71.25" customHeight="1" hidden="1">
      <c r="A51" s="40" t="s">
        <v>101</v>
      </c>
      <c r="B51" s="55"/>
      <c r="C51" s="45"/>
      <c r="D51" s="85" t="s">
        <v>114</v>
      </c>
      <c r="E51" s="30"/>
      <c r="F51" s="30"/>
      <c r="G51" s="31">
        <f t="shared" si="4"/>
        <v>0</v>
      </c>
      <c r="H51" s="47">
        <f>H52</f>
        <v>0</v>
      </c>
      <c r="I51" s="47">
        <f>I52</f>
        <v>0</v>
      </c>
      <c r="J51" s="47">
        <f>J52</f>
        <v>0</v>
      </c>
    </row>
    <row r="52" spans="1:10" s="65" customFormat="1" ht="69" customHeight="1" hidden="1">
      <c r="A52" s="54" t="s">
        <v>17</v>
      </c>
      <c r="B52" s="44"/>
      <c r="C52" s="42"/>
      <c r="D52" s="85" t="s">
        <v>114</v>
      </c>
      <c r="E52" s="53"/>
      <c r="F52" s="53"/>
      <c r="G52" s="31">
        <f t="shared" si="4"/>
        <v>0</v>
      </c>
      <c r="H52" s="47">
        <f>H54+H55</f>
        <v>0</v>
      </c>
      <c r="I52" s="47">
        <f>I54+I55</f>
        <v>0</v>
      </c>
      <c r="J52" s="47">
        <f>J54+J55</f>
        <v>0</v>
      </c>
    </row>
    <row r="53" spans="1:10" s="65" customFormat="1" ht="33.75" customHeight="1" hidden="1">
      <c r="A53" s="54" t="s">
        <v>18</v>
      </c>
      <c r="B53" s="44">
        <v>4080</v>
      </c>
      <c r="C53" s="42"/>
      <c r="D53" s="56" t="s">
        <v>20</v>
      </c>
      <c r="E53" s="53"/>
      <c r="F53" s="53"/>
      <c r="G53" s="31">
        <f t="shared" si="4"/>
        <v>0</v>
      </c>
      <c r="H53" s="47">
        <f>H54</f>
        <v>0</v>
      </c>
      <c r="I53" s="47">
        <f>I54</f>
        <v>0</v>
      </c>
      <c r="J53" s="47">
        <f>J54</f>
        <v>0</v>
      </c>
    </row>
    <row r="54" spans="1:10" s="65" customFormat="1" ht="69" customHeight="1" hidden="1">
      <c r="A54" s="40" t="s">
        <v>19</v>
      </c>
      <c r="B54" s="44">
        <v>4082</v>
      </c>
      <c r="C54" s="41" t="s">
        <v>22</v>
      </c>
      <c r="D54" s="71" t="s">
        <v>23</v>
      </c>
      <c r="E54" s="35" t="s">
        <v>75</v>
      </c>
      <c r="F54" s="35" t="s">
        <v>32</v>
      </c>
      <c r="G54" s="37">
        <f t="shared" si="4"/>
        <v>0</v>
      </c>
      <c r="H54" s="37"/>
      <c r="I54" s="37"/>
      <c r="J54" s="34"/>
    </row>
    <row r="55" spans="1:10" s="65" customFormat="1" ht="81.75" customHeight="1" hidden="1">
      <c r="A55" s="40" t="s">
        <v>21</v>
      </c>
      <c r="B55" s="44">
        <v>3140</v>
      </c>
      <c r="C55" s="49" t="s">
        <v>46</v>
      </c>
      <c r="D55" s="84" t="s">
        <v>47</v>
      </c>
      <c r="E55" s="64" t="s">
        <v>116</v>
      </c>
      <c r="F55" s="35" t="s">
        <v>76</v>
      </c>
      <c r="G55" s="37">
        <f t="shared" si="4"/>
        <v>0</v>
      </c>
      <c r="H55" s="37"/>
      <c r="I55" s="37"/>
      <c r="J55" s="34"/>
    </row>
    <row r="56" spans="1:10" s="65" customFormat="1" ht="36.75" customHeight="1" hidden="1">
      <c r="A56" s="40" t="s">
        <v>115</v>
      </c>
      <c r="B56" s="44"/>
      <c r="C56" s="49"/>
      <c r="D56" s="56" t="s">
        <v>43</v>
      </c>
      <c r="E56" s="64"/>
      <c r="F56" s="35"/>
      <c r="G56" s="31">
        <f>H56+I56</f>
        <v>0</v>
      </c>
      <c r="H56" s="47">
        <f>H57</f>
        <v>0</v>
      </c>
      <c r="I56" s="47">
        <f>I57</f>
        <v>0</v>
      </c>
      <c r="J56" s="47">
        <f>J57</f>
        <v>0</v>
      </c>
    </row>
    <row r="57" spans="1:10" s="65" customFormat="1" ht="37.5" customHeight="1" hidden="1">
      <c r="A57" s="54" t="s">
        <v>42</v>
      </c>
      <c r="B57" s="44"/>
      <c r="C57" s="49"/>
      <c r="D57" s="56" t="s">
        <v>43</v>
      </c>
      <c r="E57" s="64"/>
      <c r="F57" s="35"/>
      <c r="G57" s="31">
        <f>H57+I57</f>
        <v>0</v>
      </c>
      <c r="H57" s="47">
        <f>H58+H59</f>
        <v>0</v>
      </c>
      <c r="I57" s="47">
        <f>I58+I59</f>
        <v>0</v>
      </c>
      <c r="J57" s="47">
        <f>J58+J59</f>
        <v>0</v>
      </c>
    </row>
    <row r="58" spans="1:10" s="65" customFormat="1" ht="88.5" customHeight="1" hidden="1">
      <c r="A58" s="54" t="s">
        <v>44</v>
      </c>
      <c r="B58" s="44">
        <v>3140</v>
      </c>
      <c r="C58" s="49" t="s">
        <v>46</v>
      </c>
      <c r="D58" s="52" t="s">
        <v>47</v>
      </c>
      <c r="E58" s="64" t="s">
        <v>48</v>
      </c>
      <c r="F58" s="35"/>
      <c r="G58" s="36">
        <f t="shared" si="4"/>
        <v>0</v>
      </c>
      <c r="H58" s="37"/>
      <c r="I58" s="38"/>
      <c r="J58" s="34"/>
    </row>
    <row r="59" spans="1:10" s="65" customFormat="1" ht="88.5" customHeight="1" hidden="1">
      <c r="A59" s="40" t="s">
        <v>45</v>
      </c>
      <c r="B59" s="44">
        <v>3131</v>
      </c>
      <c r="C59" s="49" t="s">
        <v>46</v>
      </c>
      <c r="D59" s="52" t="s">
        <v>102</v>
      </c>
      <c r="E59" s="64" t="s">
        <v>98</v>
      </c>
      <c r="F59" s="35" t="s">
        <v>95</v>
      </c>
      <c r="G59" s="36">
        <f t="shared" si="4"/>
        <v>0</v>
      </c>
      <c r="H59" s="37"/>
      <c r="I59" s="38"/>
      <c r="J59" s="34"/>
    </row>
    <row r="60" spans="1:10" s="69" customFormat="1" ht="57" customHeight="1" hidden="1">
      <c r="A60" s="77" t="s">
        <v>101</v>
      </c>
      <c r="B60" s="55"/>
      <c r="C60" s="45"/>
      <c r="D60" s="46" t="s">
        <v>64</v>
      </c>
      <c r="E60" s="39"/>
      <c r="F60" s="39"/>
      <c r="G60" s="31">
        <f aca="true" t="shared" si="5" ref="G60:G65">H60+I60</f>
        <v>0</v>
      </c>
      <c r="H60" s="47">
        <f>H61</f>
        <v>0</v>
      </c>
      <c r="I60" s="47">
        <f>I61</f>
        <v>0</v>
      </c>
      <c r="J60" s="47">
        <f>J61</f>
        <v>0</v>
      </c>
    </row>
    <row r="61" spans="1:10" s="69" customFormat="1" ht="57" customHeight="1" hidden="1">
      <c r="A61" s="43" t="s">
        <v>63</v>
      </c>
      <c r="B61" s="55"/>
      <c r="C61" s="45"/>
      <c r="D61" s="46" t="s">
        <v>64</v>
      </c>
      <c r="E61" s="39"/>
      <c r="F61" s="39"/>
      <c r="G61" s="31">
        <f t="shared" si="5"/>
        <v>0</v>
      </c>
      <c r="H61" s="47">
        <f>H62+H63+H64</f>
        <v>0</v>
      </c>
      <c r="I61" s="47">
        <f>I62+I63+I64</f>
        <v>0</v>
      </c>
      <c r="J61" s="47">
        <f>J62+J63+J64</f>
        <v>0</v>
      </c>
    </row>
    <row r="62" spans="1:10" s="65" customFormat="1" ht="69.75" customHeight="1" hidden="1">
      <c r="A62" s="43" t="s">
        <v>65</v>
      </c>
      <c r="B62" s="44">
        <v>9800</v>
      </c>
      <c r="C62" s="49" t="s">
        <v>13</v>
      </c>
      <c r="D62" s="52" t="s">
        <v>59</v>
      </c>
      <c r="E62" s="64" t="s">
        <v>66</v>
      </c>
      <c r="F62" s="35" t="s">
        <v>77</v>
      </c>
      <c r="G62" s="36">
        <f t="shared" si="5"/>
        <v>0</v>
      </c>
      <c r="H62" s="37"/>
      <c r="I62" s="38"/>
      <c r="J62" s="34"/>
    </row>
    <row r="63" spans="1:10" s="65" customFormat="1" ht="68.25" customHeight="1" hidden="1">
      <c r="A63" s="40" t="s">
        <v>67</v>
      </c>
      <c r="B63" s="40" t="s">
        <v>58</v>
      </c>
      <c r="C63" s="42" t="s">
        <v>13</v>
      </c>
      <c r="D63" s="52" t="s">
        <v>59</v>
      </c>
      <c r="E63" s="59" t="s">
        <v>84</v>
      </c>
      <c r="F63" s="35" t="s">
        <v>85</v>
      </c>
      <c r="G63" s="36">
        <f t="shared" si="5"/>
        <v>0</v>
      </c>
      <c r="H63" s="37"/>
      <c r="I63" s="38"/>
      <c r="J63" s="34"/>
    </row>
    <row r="64" spans="1:10" s="65" customFormat="1" ht="67.5" customHeight="1" hidden="1">
      <c r="A64" s="40" t="s">
        <v>67</v>
      </c>
      <c r="B64" s="44">
        <v>9800</v>
      </c>
      <c r="C64" s="49" t="s">
        <v>13</v>
      </c>
      <c r="D64" s="52" t="s">
        <v>59</v>
      </c>
      <c r="E64" s="64" t="s">
        <v>70</v>
      </c>
      <c r="F64" s="35" t="s">
        <v>78</v>
      </c>
      <c r="G64" s="36">
        <f t="shared" si="5"/>
        <v>0</v>
      </c>
      <c r="H64" s="37"/>
      <c r="I64" s="38"/>
      <c r="J64" s="44"/>
    </row>
    <row r="65" spans="1:10" s="65" customFormat="1" ht="22.5" customHeight="1">
      <c r="A65" s="40" t="s">
        <v>146</v>
      </c>
      <c r="B65" s="57" t="s">
        <v>146</v>
      </c>
      <c r="C65" s="58" t="s">
        <v>146</v>
      </c>
      <c r="D65" s="115" t="s">
        <v>147</v>
      </c>
      <c r="E65" s="116" t="s">
        <v>146</v>
      </c>
      <c r="F65" s="116" t="s">
        <v>146</v>
      </c>
      <c r="G65" s="31">
        <f t="shared" si="5"/>
        <v>7122657.64</v>
      </c>
      <c r="H65" s="60">
        <f>H60+H56+H48+H51+H41+H33+H20+H13</f>
        <v>5072550.64</v>
      </c>
      <c r="I65" s="60">
        <f>I60+I56+I48+I51+I41+I33+I20+I13</f>
        <v>2050107</v>
      </c>
      <c r="J65" s="60">
        <f>J60+J56+J48+J51+J41+J33+J20+J13</f>
        <v>2050107</v>
      </c>
    </row>
    <row r="66" spans="1:23" s="14" customFormat="1" ht="68.25" customHeight="1">
      <c r="A66" s="21" t="s">
        <v>163</v>
      </c>
      <c r="B66" s="21"/>
      <c r="C66" s="22"/>
      <c r="D66" s="23"/>
      <c r="E66" s="24"/>
      <c r="F66" s="24"/>
      <c r="G66" s="142" t="s">
        <v>164</v>
      </c>
      <c r="H66" s="142"/>
      <c r="I66" s="142"/>
      <c r="J66" s="142"/>
      <c r="K66" s="15"/>
      <c r="L66" s="15"/>
      <c r="M66" s="16"/>
      <c r="N66" s="17"/>
      <c r="S66" s="18"/>
      <c r="T66" s="18"/>
      <c r="U66" s="18"/>
      <c r="V66" s="18"/>
      <c r="W66" s="18"/>
    </row>
    <row r="67" spans="1:8" ht="30" customHeight="1">
      <c r="A67" s="21"/>
      <c r="H67" s="20"/>
    </row>
    <row r="68" spans="8:9" ht="12.75">
      <c r="H68" s="20"/>
      <c r="I68" s="20"/>
    </row>
  </sheetData>
  <mergeCells count="37">
    <mergeCell ref="E46:E47"/>
    <mergeCell ref="F46:F47"/>
    <mergeCell ref="E39:E40"/>
    <mergeCell ref="F39:F40"/>
    <mergeCell ref="K16:N16"/>
    <mergeCell ref="E17:E19"/>
    <mergeCell ref="E15:E16"/>
    <mergeCell ref="F15:F16"/>
    <mergeCell ref="F17:F19"/>
    <mergeCell ref="E37:E38"/>
    <mergeCell ref="F37:F38"/>
    <mergeCell ref="B22:B25"/>
    <mergeCell ref="C22:C25"/>
    <mergeCell ref="A7:B7"/>
    <mergeCell ref="A8:B8"/>
    <mergeCell ref="G66:J66"/>
    <mergeCell ref="G3:J3"/>
    <mergeCell ref="D22:D25"/>
    <mergeCell ref="A6:J6"/>
    <mergeCell ref="E10:E11"/>
    <mergeCell ref="H10:H11"/>
    <mergeCell ref="A10:A11"/>
    <mergeCell ref="D10:D11"/>
    <mergeCell ref="B10:B11"/>
    <mergeCell ref="A22:A25"/>
    <mergeCell ref="F10:F11"/>
    <mergeCell ref="G10:G11"/>
    <mergeCell ref="I10:J10"/>
    <mergeCell ref="C10:C11"/>
    <mergeCell ref="A44:A45"/>
    <mergeCell ref="D26:D32"/>
    <mergeCell ref="B44:B45"/>
    <mergeCell ref="C44:C45"/>
    <mergeCell ref="D44:D45"/>
    <mergeCell ref="A26:A32"/>
    <mergeCell ref="B26:B32"/>
    <mergeCell ref="C26:C32"/>
  </mergeCells>
  <printOptions horizontalCentered="1"/>
  <pageMargins left="0.35" right="0.39" top="0.32" bottom="0.31" header="0.2" footer="0.21"/>
  <pageSetup horizontalDpi="600" verticalDpi="600" orientation="landscape" paperSize="9" scale="60" r:id="rId3"/>
  <rowBreaks count="2" manualBreakCount="2">
    <brk id="32" max="9" man="1"/>
    <brk id="4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comp7</dc:creator>
  <cp:keywords/>
  <dc:description/>
  <cp:lastModifiedBy>Admin</cp:lastModifiedBy>
  <cp:lastPrinted>2020-11-18T14:05:22Z</cp:lastPrinted>
  <dcterms:created xsi:type="dcterms:W3CDTF">2010-05-17T08:28:03Z</dcterms:created>
  <dcterms:modified xsi:type="dcterms:W3CDTF">2020-12-22T15:50:32Z</dcterms:modified>
  <cp:category/>
  <cp:version/>
  <cp:contentType/>
  <cp:contentStatus/>
</cp:coreProperties>
</file>