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480" windowHeight="7470" tabRatio="945"/>
  </bookViews>
  <sheets>
    <sheet name="дод 2_проект" sheetId="20" r:id="rId1"/>
  </sheets>
  <definedNames>
    <definedName name="_xlnm.Print_Titles" localSheetId="0">'дод 2_проект'!$9:$11</definedName>
    <definedName name="_xlnm.Print_Area" localSheetId="0">'дод 2_проект'!$A$1:$G$37</definedName>
  </definedNames>
  <calcPr calcId="124519"/>
</workbook>
</file>

<file path=xl/calcChain.xml><?xml version="1.0" encoding="utf-8"?>
<calcChain xmlns="http://schemas.openxmlformats.org/spreadsheetml/2006/main">
  <c r="D23" i="20"/>
  <c r="F24"/>
  <c r="D21"/>
  <c r="D32"/>
  <c r="E23"/>
  <c r="F23"/>
  <c r="F21" s="1"/>
  <c r="F13" s="1"/>
  <c r="E21"/>
  <c r="G23"/>
  <c r="H22"/>
  <c r="H23" s="1"/>
  <c r="J22"/>
  <c r="J23" s="1"/>
  <c r="K23"/>
  <c r="L23"/>
  <c r="F18"/>
  <c r="F15"/>
  <c r="F14"/>
  <c r="D52"/>
  <c r="F45"/>
  <c r="G45"/>
  <c r="E52"/>
  <c r="G49"/>
  <c r="C17"/>
  <c r="C16"/>
  <c r="C15" s="1"/>
  <c r="C14" s="1"/>
  <c r="E15"/>
  <c r="D15"/>
  <c r="D14" s="1"/>
  <c r="D18"/>
  <c r="E14"/>
  <c r="I25"/>
  <c r="F30"/>
  <c r="F29"/>
  <c r="F28" s="1"/>
  <c r="F32"/>
  <c r="F31" s="1"/>
  <c r="F27" s="1"/>
  <c r="C19"/>
  <c r="C20"/>
  <c r="C18" s="1"/>
  <c r="D29"/>
  <c r="E29"/>
  <c r="C29"/>
  <c r="E30"/>
  <c r="E28"/>
  <c r="D30"/>
  <c r="C30"/>
  <c r="E32"/>
  <c r="C32"/>
  <c r="E34"/>
  <c r="C22"/>
  <c r="C21" s="1"/>
  <c r="E18"/>
  <c r="E13"/>
  <c r="F33"/>
  <c r="C24"/>
  <c r="C52" s="1"/>
  <c r="D34"/>
  <c r="C34" s="1"/>
  <c r="D45"/>
  <c r="D33"/>
  <c r="D31"/>
  <c r="D27" s="1"/>
  <c r="I22"/>
  <c r="I23" s="1"/>
  <c r="E33"/>
  <c r="E31" s="1"/>
  <c r="C33"/>
  <c r="E45"/>
  <c r="C23"/>
  <c r="F34"/>
  <c r="F52"/>
  <c r="D28"/>
  <c r="C28" s="1"/>
  <c r="F35" l="1"/>
  <c r="F40"/>
  <c r="F25"/>
  <c r="E27"/>
  <c r="C31"/>
  <c r="D35"/>
  <c r="C13"/>
  <c r="D13"/>
  <c r="D25" s="1"/>
  <c r="C45"/>
  <c r="D49" l="1"/>
  <c r="D39"/>
  <c r="E25"/>
  <c r="C25" s="1"/>
  <c r="E35"/>
  <c r="E40"/>
  <c r="F39"/>
  <c r="F49"/>
  <c r="D40"/>
  <c r="C27"/>
  <c r="C40" s="1"/>
  <c r="E49" l="1"/>
  <c r="E39"/>
  <c r="C35"/>
  <c r="C39" l="1"/>
  <c r="C49"/>
</calcChain>
</file>

<file path=xl/sharedStrings.xml><?xml version="1.0" encoding="utf-8"?>
<sst xmlns="http://schemas.openxmlformats.org/spreadsheetml/2006/main" count="48" uniqueCount="39">
  <si>
    <t>(код бюджету)</t>
  </si>
  <si>
    <t xml:space="preserve">Розміщення бюджетних коштів на депозитах </t>
  </si>
  <si>
    <t>Фінансування за активними операціями</t>
  </si>
  <si>
    <t>Кошти, що передаються із загального фонду бюджету до бюджету розвитку (спеціального фонду)</t>
  </si>
  <si>
    <t>На початок періоду</t>
  </si>
  <si>
    <t>На кінець періоду</t>
  </si>
  <si>
    <r>
      <t>Інше внутрішнє фінансування</t>
    </r>
    <r>
      <rPr>
        <sz val="12"/>
        <rFont val="Times New Roman"/>
        <family val="1"/>
        <charset val="204"/>
      </rPr>
      <t> </t>
    </r>
  </si>
  <si>
    <r>
      <t>203400</t>
    </r>
    <r>
      <rPr>
        <sz val="12"/>
        <rFont val="Times New Roman"/>
        <family val="1"/>
        <charset val="204"/>
      </rPr>
      <t> </t>
    </r>
  </si>
  <si>
    <r>
      <t>Фінансування за рахунок коштів єдиного казначейського рахунку</t>
    </r>
    <r>
      <rPr>
        <sz val="12"/>
        <rFont val="Times New Roman"/>
        <family val="1"/>
        <charset val="204"/>
      </rPr>
      <t> </t>
    </r>
  </si>
  <si>
    <t>203410 </t>
  </si>
  <si>
    <t>Одержано </t>
  </si>
  <si>
    <t>203420 </t>
  </si>
  <si>
    <t>Повернено </t>
  </si>
  <si>
    <t>Кошти, що передаються</t>
  </si>
  <si>
    <t>(грн)</t>
  </si>
  <si>
    <t>Усього</t>
  </si>
  <si>
    <t>Найменування згідно з Класифікацією фінансування бюджету</t>
  </si>
  <si>
    <t>усього</t>
  </si>
  <si>
    <t>Фінансування за типом кредитора</t>
  </si>
  <si>
    <t>Х</t>
  </si>
  <si>
    <t>Фінансування за типом боргового зобов"язання</t>
  </si>
  <si>
    <t>Загальне фінансування</t>
  </si>
  <si>
    <t>у тому числі бюджет розвитку</t>
  </si>
  <si>
    <t>06303200000</t>
  </si>
  <si>
    <t>Заступник голови районної ради</t>
  </si>
  <si>
    <t>Володимир ДІХТЯР</t>
  </si>
  <si>
    <t>Фінансування за рахунок зміни залишків коштів бюджетів</t>
  </si>
  <si>
    <t>Загальний фонд</t>
  </si>
  <si>
    <t>Спеціальний фонд</t>
  </si>
  <si>
    <t>Код</t>
  </si>
  <si>
    <t xml:space="preserve">                       Перший заступник голови ради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</si>
  <si>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</si>
  <si>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</si>
  <si>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>Внутрішнє фінансування</t>
  </si>
  <si>
    <t>Зміни обсягів бюджетних коштів</t>
  </si>
  <si>
    <t>Додаток  2</t>
  </si>
  <si>
    <t>Фінансування районного бюджету на 2021 рік</t>
  </si>
  <si>
    <t>до рішення районної ради</t>
  </si>
  <si>
    <t>від 05.10.2021 № 89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</si>
</sst>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00"/>
    <numFmt numFmtId="166" formatCode="#,##0.000000"/>
  </numFmts>
  <fonts count="3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8" fillId="0" borderId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7" borderId="1" applyNumberFormat="0" applyAlignment="0" applyProtection="0"/>
    <xf numFmtId="0" fontId="32" fillId="20" borderId="2" applyNumberFormat="0" applyAlignment="0" applyProtection="0"/>
    <xf numFmtId="0" fontId="29" fillId="20" borderId="1" applyNumberFormat="0" applyAlignment="0" applyProtection="0"/>
    <xf numFmtId="0" fontId="2" fillId="0" borderId="0"/>
    <xf numFmtId="0" fontId="8" fillId="0" borderId="0"/>
    <xf numFmtId="0" fontId="30" fillId="0" borderId="4" applyNumberFormat="0" applyFill="0" applyAlignment="0" applyProtection="0"/>
    <xf numFmtId="0" fontId="26" fillId="21" borderId="5" applyNumberFormat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8" fillId="0" borderId="0"/>
    <xf numFmtId="0" fontId="13" fillId="0" borderId="0"/>
    <xf numFmtId="0" fontId="31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2" fillId="23" borderId="6" applyNumberFormat="0" applyFont="0" applyAlignment="0" applyProtection="0"/>
    <xf numFmtId="0" fontId="25" fillId="0" borderId="3" applyNumberFormat="0" applyFill="0" applyAlignment="0" applyProtection="0"/>
    <xf numFmtId="0" fontId="13" fillId="0" borderId="0"/>
    <xf numFmtId="0" fontId="33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24" fillId="4" borderId="0" applyNumberFormat="0" applyBorder="0" applyAlignment="0" applyProtection="0"/>
  </cellStyleXfs>
  <cellXfs count="81">
    <xf numFmtId="0" fontId="0" fillId="0" borderId="0" xfId="0"/>
    <xf numFmtId="164" fontId="3" fillId="24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164" fontId="3" fillId="0" borderId="0" xfId="0" applyNumberFormat="1" applyFont="1" applyBorder="1"/>
    <xf numFmtId="0" fontId="3" fillId="0" borderId="0" xfId="0" applyFont="1" applyAlignment="1"/>
    <xf numFmtId="0" fontId="6" fillId="0" borderId="0" xfId="0" applyFont="1" applyAlignment="1"/>
    <xf numFmtId="0" fontId="6" fillId="0" borderId="0" xfId="0" applyFont="1" applyBorder="1"/>
    <xf numFmtId="0" fontId="4" fillId="0" borderId="0" xfId="0" applyFont="1" applyBorder="1" applyAlignment="1">
      <alignment horizontal="left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Border="1" applyAlignment="1">
      <alignment horizontal="center" vertical="top" wrapText="1"/>
    </xf>
    <xf numFmtId="3" fontId="6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left"/>
    </xf>
    <xf numFmtId="0" fontId="3" fillId="0" borderId="0" xfId="36" applyFont="1" applyAlignment="1">
      <alignment horizontal="right"/>
    </xf>
    <xf numFmtId="0" fontId="6" fillId="0" borderId="0" xfId="36" applyFont="1" applyBorder="1"/>
    <xf numFmtId="166" fontId="5" fillId="0" borderId="0" xfId="0" applyNumberFormat="1" applyFont="1"/>
    <xf numFmtId="166" fontId="14" fillId="0" borderId="0" xfId="0" applyNumberFormat="1" applyFont="1"/>
    <xf numFmtId="166" fontId="5" fillId="0" borderId="0" xfId="0" applyNumberFormat="1" applyFont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49" fontId="16" fillId="0" borderId="0" xfId="36" applyNumberFormat="1" applyFont="1" applyAlignment="1">
      <alignment horizontal="left"/>
    </xf>
    <xf numFmtId="0" fontId="6" fillId="0" borderId="0" xfId="36" applyFont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15" fillId="24" borderId="0" xfId="0" applyFont="1" applyFill="1" applyAlignment="1"/>
    <xf numFmtId="0" fontId="10" fillId="0" borderId="7" xfId="0" applyFont="1" applyBorder="1" applyAlignment="1">
      <alignment horizontal="center" vertical="top"/>
    </xf>
    <xf numFmtId="0" fontId="7" fillId="0" borderId="0" xfId="0" applyFont="1"/>
    <xf numFmtId="0" fontId="6" fillId="0" borderId="0" xfId="0" applyFont="1" applyAlignment="1">
      <alignment horizontal="right"/>
    </xf>
    <xf numFmtId="0" fontId="15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Border="1"/>
    <xf numFmtId="2" fontId="7" fillId="0" borderId="0" xfId="0" applyNumberFormat="1" applyFont="1"/>
    <xf numFmtId="0" fontId="11" fillId="0" borderId="13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vertical="top" wrapText="1"/>
    </xf>
    <xf numFmtId="0" fontId="20" fillId="0" borderId="7" xfId="0" applyFont="1" applyBorder="1" applyAlignment="1">
      <alignment vertical="top" wrapText="1"/>
    </xf>
    <xf numFmtId="0" fontId="20" fillId="0" borderId="7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7" xfId="0" applyFont="1" applyBorder="1" applyAlignment="1">
      <alignment vertical="top" wrapText="1"/>
    </xf>
    <xf numFmtId="165" fontId="7" fillId="0" borderId="0" xfId="0" applyNumberFormat="1" applyFont="1"/>
    <xf numFmtId="4" fontId="7" fillId="0" borderId="0" xfId="0" applyNumberFormat="1" applyFont="1"/>
    <xf numFmtId="0" fontId="18" fillId="0" borderId="7" xfId="0" applyFont="1" applyFill="1" applyBorder="1" applyAlignment="1">
      <alignment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vertical="top" wrapText="1"/>
    </xf>
    <xf numFmtId="0" fontId="6" fillId="0" borderId="0" xfId="36" applyFont="1"/>
    <xf numFmtId="0" fontId="12" fillId="0" borderId="0" xfId="0" applyFont="1" applyFill="1"/>
    <xf numFmtId="0" fontId="21" fillId="0" borderId="0" xfId="0" applyFont="1"/>
    <xf numFmtId="4" fontId="9" fillId="0" borderId="13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4" fontId="17" fillId="0" borderId="7" xfId="0" applyNumberFormat="1" applyFont="1" applyBorder="1" applyAlignment="1">
      <alignment horizontal="center"/>
    </xf>
    <xf numFmtId="4" fontId="17" fillId="0" borderId="7" xfId="0" applyNumberFormat="1" applyFont="1" applyFill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4" fontId="6" fillId="0" borderId="7" xfId="0" applyNumberFormat="1" applyFont="1" applyFill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4" fontId="6" fillId="0" borderId="10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3" fontId="12" fillId="0" borderId="0" xfId="0" applyNumberFormat="1" applyFont="1"/>
    <xf numFmtId="0" fontId="12" fillId="0" borderId="0" xfId="0" applyFont="1" applyAlignment="1">
      <alignment horizontal="center"/>
    </xf>
    <xf numFmtId="0" fontId="12" fillId="0" borderId="0" xfId="0" applyFont="1"/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36" fillId="0" borderId="0" xfId="0" applyFont="1"/>
    <xf numFmtId="0" fontId="6" fillId="0" borderId="0" xfId="36" applyFont="1" applyBorder="1" applyAlignment="1">
      <alignment horizontal="center"/>
    </xf>
    <xf numFmtId="0" fontId="15" fillId="0" borderId="8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</cellXfs>
  <cellStyles count="4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Доходи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2" xfId="29"/>
    <cellStyle name="Звичайний 3" xfId="30"/>
    <cellStyle name="Итог" xfId="31"/>
    <cellStyle name="Контрольная ячейка" xfId="32"/>
    <cellStyle name="Название" xfId="33"/>
    <cellStyle name="Нейтральный" xfId="34"/>
    <cellStyle name="Обычный" xfId="0" builtinId="0"/>
    <cellStyle name="Обычный 3" xfId="35"/>
    <cellStyle name="Обычный_dodатки_2015_вересень" xfId="36"/>
    <cellStyle name="Плохой" xfId="37"/>
    <cellStyle name="Пояснение" xfId="38"/>
    <cellStyle name="Примечание" xfId="39"/>
    <cellStyle name="Связанная ячейка" xfId="40"/>
    <cellStyle name="Стиль 1" xfId="41"/>
    <cellStyle name="Текст предупреждения" xfId="42"/>
    <cellStyle name="Финансовый 2" xfId="43"/>
    <cellStyle name="Хороший" xfId="4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indexed="45"/>
  </sheetPr>
  <dimension ref="A1:R171"/>
  <sheetViews>
    <sheetView tabSelected="1" view="pageBreakPreview" zoomScale="65" zoomScaleNormal="75" zoomScaleSheetLayoutView="75" workbookViewId="0">
      <selection activeCell="E3" sqref="E3"/>
    </sheetView>
  </sheetViews>
  <sheetFormatPr defaultRowHeight="12.75"/>
  <cols>
    <col min="1" max="1" width="10.42578125" style="33" customWidth="1"/>
    <col min="2" max="2" width="86" style="33" customWidth="1"/>
    <col min="3" max="3" width="21" style="33" customWidth="1"/>
    <col min="4" max="4" width="25" style="33" customWidth="1"/>
    <col min="5" max="5" width="21.7109375" style="33" customWidth="1"/>
    <col min="6" max="6" width="21.28515625" style="33" customWidth="1"/>
    <col min="7" max="7" width="0.42578125" style="33" hidden="1" customWidth="1"/>
    <col min="8" max="8" width="30.42578125" style="33" hidden="1" customWidth="1"/>
    <col min="9" max="9" width="15.7109375" style="33" hidden="1" customWidth="1"/>
    <col min="10" max="10" width="15" style="33" hidden="1" customWidth="1"/>
    <col min="11" max="12" width="0" style="33" hidden="1" customWidth="1"/>
    <col min="13" max="13" width="12.7109375" style="33" bestFit="1" customWidth="1"/>
    <col min="14" max="14" width="13.7109375" style="33" customWidth="1"/>
    <col min="15" max="16" width="10" style="33" bestFit="1" customWidth="1"/>
    <col min="17" max="16384" width="9.140625" style="33"/>
  </cols>
  <sheetData>
    <row r="1" spans="1:18" ht="18.75">
      <c r="A1" s="2"/>
      <c r="B1" s="8"/>
      <c r="C1" s="8"/>
      <c r="E1" s="8" t="s">
        <v>35</v>
      </c>
    </row>
    <row r="2" spans="1:18" ht="18.75">
      <c r="B2" s="34"/>
      <c r="C2" s="34"/>
      <c r="E2" s="8" t="s">
        <v>37</v>
      </c>
    </row>
    <row r="3" spans="1:18" ht="18.75">
      <c r="A3" s="2"/>
      <c r="B3" s="8"/>
      <c r="C3" s="8"/>
      <c r="E3" s="31" t="s">
        <v>38</v>
      </c>
      <c r="F3" s="35"/>
      <c r="G3" s="8"/>
      <c r="H3" s="8"/>
    </row>
    <row r="4" spans="1:18" ht="9.6" customHeight="1">
      <c r="A4" s="2"/>
      <c r="B4" s="7"/>
      <c r="C4" s="7"/>
      <c r="D4" s="2"/>
      <c r="E4" s="36"/>
    </row>
    <row r="5" spans="1:18" ht="20.45" customHeight="1">
      <c r="A5" s="74" t="s">
        <v>36</v>
      </c>
      <c r="B5" s="74"/>
      <c r="C5" s="74"/>
      <c r="D5" s="74"/>
      <c r="E5" s="74"/>
      <c r="F5" s="74"/>
      <c r="G5" s="74"/>
    </row>
    <row r="6" spans="1:18" ht="18" customHeight="1">
      <c r="A6" s="26"/>
      <c r="B6" s="27" t="s">
        <v>23</v>
      </c>
      <c r="C6" s="26"/>
      <c r="D6" s="26"/>
      <c r="E6" s="26"/>
      <c r="F6" s="26"/>
      <c r="G6" s="26"/>
    </row>
    <row r="7" spans="1:18" ht="15" customHeight="1">
      <c r="A7" s="26"/>
      <c r="B7" s="28" t="s">
        <v>0</v>
      </c>
      <c r="C7" s="26"/>
      <c r="D7" s="26"/>
      <c r="E7" s="26"/>
      <c r="F7" s="26"/>
      <c r="G7" s="26"/>
    </row>
    <row r="8" spans="1:18" ht="11.45" customHeight="1">
      <c r="A8" s="37"/>
      <c r="B8" s="37"/>
      <c r="C8" s="37"/>
      <c r="F8" s="16" t="s">
        <v>14</v>
      </c>
      <c r="M8" s="52"/>
      <c r="N8" s="65"/>
    </row>
    <row r="9" spans="1:18" ht="21.75" customHeight="1">
      <c r="A9" s="75" t="s">
        <v>29</v>
      </c>
      <c r="B9" s="75" t="s">
        <v>16</v>
      </c>
      <c r="C9" s="79" t="s">
        <v>15</v>
      </c>
      <c r="D9" s="77" t="s">
        <v>27</v>
      </c>
      <c r="E9" s="72" t="s">
        <v>28</v>
      </c>
      <c r="F9" s="73"/>
      <c r="H9" s="38"/>
      <c r="M9" s="63"/>
      <c r="N9" s="65"/>
    </row>
    <row r="10" spans="1:18" ht="37.5" customHeight="1">
      <c r="A10" s="76"/>
      <c r="B10" s="76"/>
      <c r="C10" s="80"/>
      <c r="D10" s="78"/>
      <c r="E10" s="32" t="s">
        <v>17</v>
      </c>
      <c r="F10" s="14" t="s">
        <v>22</v>
      </c>
      <c r="H10" s="19"/>
    </row>
    <row r="11" spans="1:18" ht="23.25">
      <c r="A11" s="21">
        <v>1</v>
      </c>
      <c r="B11" s="21">
        <v>2</v>
      </c>
      <c r="C11" s="21">
        <v>3</v>
      </c>
      <c r="D11" s="21">
        <v>4</v>
      </c>
      <c r="E11" s="22">
        <v>5</v>
      </c>
      <c r="F11" s="22">
        <v>6</v>
      </c>
      <c r="H11" s="19"/>
      <c r="M11" s="36"/>
      <c r="N11" s="36"/>
      <c r="O11" s="68"/>
      <c r="P11" s="36"/>
    </row>
    <row r="12" spans="1:18" ht="23.25">
      <c r="A12" s="15" t="s">
        <v>18</v>
      </c>
      <c r="B12" s="23"/>
      <c r="C12" s="23"/>
      <c r="D12" s="23"/>
      <c r="E12" s="24"/>
      <c r="F12" s="25"/>
      <c r="H12" s="19"/>
      <c r="M12" s="36"/>
      <c r="N12" s="36"/>
      <c r="O12" s="68"/>
      <c r="P12" s="36"/>
    </row>
    <row r="13" spans="1:18" ht="22.5">
      <c r="A13" s="39">
        <v>200000</v>
      </c>
      <c r="B13" s="40" t="s">
        <v>33</v>
      </c>
      <c r="C13" s="53">
        <f>C21+C18+C14</f>
        <v>5914137.6799999997</v>
      </c>
      <c r="D13" s="53">
        <f>D21+D18+D14</f>
        <v>4427634.68</v>
      </c>
      <c r="E13" s="53">
        <f>E21+E18+E14</f>
        <v>1486503</v>
      </c>
      <c r="F13" s="53">
        <f>F21+F18+F14</f>
        <v>1486503</v>
      </c>
      <c r="H13" s="18"/>
      <c r="M13" s="36"/>
      <c r="N13" s="68"/>
      <c r="O13" s="68"/>
      <c r="P13" s="64"/>
      <c r="R13" s="36"/>
    </row>
    <row r="14" spans="1:18" ht="22.5" hidden="1">
      <c r="A14" s="39">
        <v>203000</v>
      </c>
      <c r="B14" s="41" t="s">
        <v>6</v>
      </c>
      <c r="C14" s="53">
        <f>C15</f>
        <v>0</v>
      </c>
      <c r="D14" s="53">
        <f>D15</f>
        <v>0</v>
      </c>
      <c r="E14" s="53">
        <f>E15</f>
        <v>0</v>
      </c>
      <c r="F14" s="53">
        <f>F15</f>
        <v>0</v>
      </c>
      <c r="H14" s="18"/>
      <c r="M14" s="36"/>
      <c r="N14" s="36"/>
      <c r="O14" s="68"/>
      <c r="P14" s="64"/>
    </row>
    <row r="15" spans="1:18" ht="35.25" hidden="1">
      <c r="A15" s="42" t="s">
        <v>7</v>
      </c>
      <c r="B15" s="41" t="s">
        <v>8</v>
      </c>
      <c r="C15" s="54">
        <f>SUM(C16:C17)</f>
        <v>0</v>
      </c>
      <c r="D15" s="55">
        <f>SUM(D16:D17)</f>
        <v>0</v>
      </c>
      <c r="E15" s="55">
        <f>SUM(E16:E17)</f>
        <v>0</v>
      </c>
      <c r="F15" s="56">
        <f>SUM(F16:F17)</f>
        <v>0</v>
      </c>
      <c r="M15" s="36"/>
      <c r="N15" s="36"/>
      <c r="O15" s="68"/>
      <c r="P15" s="64"/>
    </row>
    <row r="16" spans="1:18" ht="23.25" hidden="1">
      <c r="A16" s="29" t="s">
        <v>9</v>
      </c>
      <c r="B16" s="30" t="s">
        <v>10</v>
      </c>
      <c r="C16" s="57">
        <f>D16</f>
        <v>0</v>
      </c>
      <c r="D16" s="57"/>
      <c r="E16" s="57"/>
      <c r="F16" s="57"/>
      <c r="H16" s="19"/>
      <c r="M16" s="36"/>
      <c r="N16" s="36"/>
      <c r="O16" s="68"/>
      <c r="P16" s="64"/>
    </row>
    <row r="17" spans="1:16" ht="23.25" hidden="1">
      <c r="A17" s="29" t="s">
        <v>11</v>
      </c>
      <c r="B17" s="30" t="s">
        <v>12</v>
      </c>
      <c r="C17" s="57">
        <f>D17</f>
        <v>0</v>
      </c>
      <c r="D17" s="57"/>
      <c r="E17" s="57"/>
      <c r="F17" s="57"/>
      <c r="H17" s="19"/>
      <c r="M17" s="36"/>
      <c r="N17" s="36"/>
      <c r="O17" s="68"/>
      <c r="P17" s="64"/>
    </row>
    <row r="18" spans="1:16" ht="39" hidden="1">
      <c r="A18" s="42">
        <v>206000</v>
      </c>
      <c r="B18" s="41" t="s">
        <v>31</v>
      </c>
      <c r="C18" s="55">
        <f>SUM(C19:C20)</f>
        <v>0</v>
      </c>
      <c r="D18" s="55">
        <f>SUM(D19:D20)</f>
        <v>0</v>
      </c>
      <c r="E18" s="55">
        <f>SUM(E19:E20)</f>
        <v>0</v>
      </c>
      <c r="F18" s="55">
        <f>SUM(F19:F20)</f>
        <v>0</v>
      </c>
      <c r="H18" s="18"/>
      <c r="M18" s="36"/>
      <c r="N18" s="36"/>
      <c r="O18" s="68"/>
      <c r="P18" s="64"/>
    </row>
    <row r="19" spans="1:16" ht="22.5" hidden="1">
      <c r="A19" s="43">
        <v>206110</v>
      </c>
      <c r="B19" s="44" t="s">
        <v>32</v>
      </c>
      <c r="C19" s="58">
        <f>D19+E19</f>
        <v>0</v>
      </c>
      <c r="D19" s="58"/>
      <c r="E19" s="58"/>
      <c r="F19" s="59"/>
      <c r="H19" s="20"/>
      <c r="M19" s="36"/>
      <c r="N19" s="36"/>
      <c r="O19" s="68"/>
      <c r="P19" s="64"/>
    </row>
    <row r="20" spans="1:16" ht="18.75" hidden="1">
      <c r="A20" s="43">
        <v>206210</v>
      </c>
      <c r="B20" s="44" t="s">
        <v>1</v>
      </c>
      <c r="C20" s="58">
        <f>D20+E20</f>
        <v>0</v>
      </c>
      <c r="D20" s="58"/>
      <c r="E20" s="58"/>
      <c r="F20" s="59"/>
      <c r="H20" s="45"/>
      <c r="M20" s="36"/>
      <c r="N20" s="36"/>
      <c r="O20" s="68"/>
      <c r="P20" s="64"/>
    </row>
    <row r="21" spans="1:16" ht="19.5">
      <c r="A21" s="42">
        <v>208000</v>
      </c>
      <c r="B21" s="41" t="s">
        <v>26</v>
      </c>
      <c r="C21" s="54">
        <f>C22-C23+C24</f>
        <v>5914137.6799999997</v>
      </c>
      <c r="D21" s="55">
        <f>+D22-D23+D24</f>
        <v>4427634.68</v>
      </c>
      <c r="E21" s="55">
        <f>+E22-E23+E24</f>
        <v>1486503</v>
      </c>
      <c r="F21" s="56">
        <f>+F22-F23+F24</f>
        <v>1486503</v>
      </c>
      <c r="M21" s="66"/>
      <c r="N21" s="36"/>
      <c r="O21" s="68"/>
      <c r="P21" s="67"/>
    </row>
    <row r="22" spans="1:16" ht="18.75">
      <c r="A22" s="43">
        <v>208100</v>
      </c>
      <c r="B22" s="44" t="s">
        <v>4</v>
      </c>
      <c r="C22" s="58">
        <f>D22+E22</f>
        <v>8216289.3500000006</v>
      </c>
      <c r="D22" s="58">
        <v>6473638.1500000004</v>
      </c>
      <c r="E22" s="58">
        <v>1742651.2</v>
      </c>
      <c r="F22" s="59">
        <v>1498398.22</v>
      </c>
      <c r="H22" s="46">
        <f>D22-D23</f>
        <v>4427634.68</v>
      </c>
      <c r="I22" s="46">
        <f>E22-E23</f>
        <v>1486503</v>
      </c>
      <c r="J22" s="46">
        <f>F22-F23</f>
        <v>1486503</v>
      </c>
      <c r="N22" s="69"/>
      <c r="O22" s="69"/>
    </row>
    <row r="23" spans="1:16" ht="18.75">
      <c r="A23" s="43">
        <v>208200</v>
      </c>
      <c r="B23" s="44" t="s">
        <v>5</v>
      </c>
      <c r="C23" s="58">
        <f t="shared" ref="C23:C35" si="0">D23+E23</f>
        <v>2302151.6700000009</v>
      </c>
      <c r="D23" s="58">
        <f>+D22-4427634.68</f>
        <v>2046003.4700000007</v>
      </c>
      <c r="E23" s="59">
        <f>+E22-1486503</f>
        <v>256148.19999999995</v>
      </c>
      <c r="F23" s="59">
        <f>+F22-1486503</f>
        <v>11895.219999999972</v>
      </c>
      <c r="G23" s="13">
        <f t="shared" ref="G23:L23" si="1">+G22-2790300</f>
        <v>-2790300</v>
      </c>
      <c r="H23" s="13">
        <f t="shared" si="1"/>
        <v>1637334.6799999997</v>
      </c>
      <c r="I23" s="13">
        <f t="shared" si="1"/>
        <v>-1303797</v>
      </c>
      <c r="J23" s="13">
        <f t="shared" si="1"/>
        <v>-1303797</v>
      </c>
      <c r="K23" s="13">
        <f t="shared" si="1"/>
        <v>-2790300</v>
      </c>
      <c r="L23" s="13">
        <f t="shared" si="1"/>
        <v>-2790300</v>
      </c>
      <c r="M23" s="46"/>
      <c r="N23" s="68"/>
      <c r="O23" s="69"/>
    </row>
    <row r="24" spans="1:16" ht="37.5">
      <c r="A24" s="43">
        <v>208400</v>
      </c>
      <c r="B24" s="44" t="s">
        <v>3</v>
      </c>
      <c r="C24" s="58">
        <f t="shared" si="0"/>
        <v>0</v>
      </c>
      <c r="D24" s="59"/>
      <c r="E24" s="59"/>
      <c r="F24" s="58">
        <f>E24</f>
        <v>0</v>
      </c>
      <c r="H24" s="46"/>
      <c r="N24" s="69"/>
      <c r="O24" s="70"/>
    </row>
    <row r="25" spans="1:16" ht="18.75">
      <c r="A25" s="43" t="s">
        <v>19</v>
      </c>
      <c r="B25" s="47" t="s">
        <v>21</v>
      </c>
      <c r="C25" s="54">
        <f t="shared" si="0"/>
        <v>5914137.6799999997</v>
      </c>
      <c r="D25" s="54">
        <f>D13</f>
        <v>4427634.68</v>
      </c>
      <c r="E25" s="54">
        <f>E27</f>
        <v>1486503</v>
      </c>
      <c r="F25" s="54">
        <f>F27</f>
        <v>1486503</v>
      </c>
      <c r="I25" s="33">
        <f>76436354+26396400-180000-63560040</f>
        <v>39092714</v>
      </c>
      <c r="M25" s="52"/>
      <c r="N25" s="65"/>
    </row>
    <row r="26" spans="1:16" ht="18.75">
      <c r="A26" s="15" t="s">
        <v>20</v>
      </c>
      <c r="B26" s="23"/>
      <c r="C26" s="60"/>
      <c r="D26" s="60"/>
      <c r="E26" s="61"/>
      <c r="F26" s="62"/>
      <c r="M26" s="63"/>
      <c r="N26" s="65"/>
    </row>
    <row r="27" spans="1:16" ht="18.75">
      <c r="A27" s="12">
        <v>600000</v>
      </c>
      <c r="B27" s="11" t="s">
        <v>2</v>
      </c>
      <c r="C27" s="54">
        <f>D27+E27</f>
        <v>5914137.6799999997</v>
      </c>
      <c r="D27" s="54">
        <f>+D31</f>
        <v>4427634.68</v>
      </c>
      <c r="E27" s="54">
        <f>+E31</f>
        <v>1486503</v>
      </c>
      <c r="F27" s="54">
        <f>+F31</f>
        <v>1486503</v>
      </c>
    </row>
    <row r="28" spans="1:16" ht="39" hidden="1">
      <c r="A28" s="42">
        <v>601000</v>
      </c>
      <c r="B28" s="41" t="s">
        <v>31</v>
      </c>
      <c r="C28" s="58">
        <f t="shared" si="0"/>
        <v>0</v>
      </c>
      <c r="D28" s="55">
        <f>D30+D29</f>
        <v>0</v>
      </c>
      <c r="E28" s="55">
        <f>E30+E29</f>
        <v>0</v>
      </c>
      <c r="F28" s="55">
        <f>F30+F29</f>
        <v>0</v>
      </c>
    </row>
    <row r="29" spans="1:16" ht="18.75" hidden="1">
      <c r="A29" s="43">
        <v>601110</v>
      </c>
      <c r="B29" s="44" t="s">
        <v>32</v>
      </c>
      <c r="C29" s="58">
        <f t="shared" si="0"/>
        <v>0</v>
      </c>
      <c r="D29" s="58">
        <f t="shared" ref="D29:F30" si="2">D19</f>
        <v>0</v>
      </c>
      <c r="E29" s="58">
        <f t="shared" si="2"/>
        <v>0</v>
      </c>
      <c r="F29" s="58">
        <f t="shared" si="2"/>
        <v>0</v>
      </c>
    </row>
    <row r="30" spans="1:16" ht="18.75" hidden="1">
      <c r="A30" s="43">
        <v>601210</v>
      </c>
      <c r="B30" s="44" t="s">
        <v>1</v>
      </c>
      <c r="C30" s="58">
        <f t="shared" si="0"/>
        <v>0</v>
      </c>
      <c r="D30" s="58">
        <f t="shared" si="2"/>
        <v>0</v>
      </c>
      <c r="E30" s="58">
        <f t="shared" si="2"/>
        <v>0</v>
      </c>
      <c r="F30" s="58">
        <f t="shared" si="2"/>
        <v>0</v>
      </c>
    </row>
    <row r="31" spans="1:16" ht="19.5">
      <c r="A31" s="42">
        <v>602000</v>
      </c>
      <c r="B31" s="41" t="s">
        <v>34</v>
      </c>
      <c r="C31" s="54">
        <f t="shared" si="0"/>
        <v>5914137.6799999997</v>
      </c>
      <c r="D31" s="55">
        <f>+D32-D33+D34</f>
        <v>4427634.68</v>
      </c>
      <c r="E31" s="55">
        <f>+E32-E33+E34</f>
        <v>1486503</v>
      </c>
      <c r="F31" s="55">
        <f>+F32-F33+F34</f>
        <v>1486503</v>
      </c>
    </row>
    <row r="32" spans="1:16" ht="18.75">
      <c r="A32" s="43">
        <v>602100</v>
      </c>
      <c r="B32" s="44" t="s">
        <v>4</v>
      </c>
      <c r="C32" s="58">
        <f t="shared" si="0"/>
        <v>8216289.3500000006</v>
      </c>
      <c r="D32" s="58">
        <f>+D22</f>
        <v>6473638.1500000004</v>
      </c>
      <c r="E32" s="58">
        <f t="shared" ref="D32:F33" si="3">+E22</f>
        <v>1742651.2</v>
      </c>
      <c r="F32" s="58">
        <f t="shared" si="3"/>
        <v>1498398.22</v>
      </c>
    </row>
    <row r="33" spans="1:15" ht="18.75">
      <c r="A33" s="43">
        <v>602200</v>
      </c>
      <c r="B33" s="44" t="s">
        <v>5</v>
      </c>
      <c r="C33" s="58">
        <f t="shared" si="0"/>
        <v>2302151.6700000009</v>
      </c>
      <c r="D33" s="58">
        <f t="shared" si="3"/>
        <v>2046003.4700000007</v>
      </c>
      <c r="E33" s="58">
        <f t="shared" si="3"/>
        <v>256148.19999999995</v>
      </c>
      <c r="F33" s="58">
        <f t="shared" si="3"/>
        <v>11895.219999999972</v>
      </c>
    </row>
    <row r="34" spans="1:15" ht="37.5" customHeight="1">
      <c r="A34" s="43">
        <v>602400</v>
      </c>
      <c r="B34" s="44" t="s">
        <v>3</v>
      </c>
      <c r="C34" s="58">
        <f t="shared" si="0"/>
        <v>0</v>
      </c>
      <c r="D34" s="58">
        <f>D24</f>
        <v>0</v>
      </c>
      <c r="E34" s="58">
        <f>E24</f>
        <v>0</v>
      </c>
      <c r="F34" s="58">
        <f>F24</f>
        <v>0</v>
      </c>
    </row>
    <row r="35" spans="1:15" ht="18.75">
      <c r="A35" s="43" t="s">
        <v>19</v>
      </c>
      <c r="B35" s="47" t="s">
        <v>21</v>
      </c>
      <c r="C35" s="54">
        <f t="shared" si="0"/>
        <v>5914137.6799999997</v>
      </c>
      <c r="D35" s="54">
        <f>+D27</f>
        <v>4427634.68</v>
      </c>
      <c r="E35" s="54">
        <f>+E27</f>
        <v>1486503</v>
      </c>
      <c r="F35" s="54">
        <f>+F27</f>
        <v>1486503</v>
      </c>
    </row>
    <row r="36" spans="1:15" ht="16.5">
      <c r="A36" s="48"/>
      <c r="B36" s="49"/>
      <c r="D36" s="6"/>
      <c r="E36" s="6"/>
      <c r="F36" s="6"/>
      <c r="G36" s="6"/>
    </row>
    <row r="37" spans="1:15" ht="21.95" customHeight="1">
      <c r="A37" s="10" t="s">
        <v>30</v>
      </c>
      <c r="B37" s="17" t="s">
        <v>24</v>
      </c>
      <c r="C37" s="17"/>
      <c r="D37" s="50"/>
      <c r="E37" s="71" t="s">
        <v>25</v>
      </c>
      <c r="F37" s="71"/>
      <c r="G37" s="51"/>
      <c r="H37" s="4"/>
      <c r="I37" s="5"/>
      <c r="J37" s="5"/>
      <c r="K37" s="3"/>
      <c r="L37" s="5"/>
      <c r="M37" s="9"/>
      <c r="N37" s="1"/>
      <c r="O37" s="1"/>
    </row>
    <row r="38" spans="1:15" hidden="1"/>
    <row r="39" spans="1:15" hidden="1">
      <c r="C39" s="52" t="b">
        <f>C35=C25</f>
        <v>1</v>
      </c>
      <c r="D39" s="52" t="b">
        <f>D35=D25</f>
        <v>1</v>
      </c>
      <c r="E39" s="52" t="b">
        <f>E35=E25</f>
        <v>1</v>
      </c>
      <c r="F39" s="52" t="b">
        <f>F35=F25</f>
        <v>1</v>
      </c>
    </row>
    <row r="40" spans="1:15" hidden="1">
      <c r="C40" s="52" t="b">
        <f>C27=C13</f>
        <v>1</v>
      </c>
      <c r="D40" s="52" t="b">
        <f>D27=D13</f>
        <v>1</v>
      </c>
      <c r="E40" s="52" t="b">
        <f>E27=E13</f>
        <v>1</v>
      </c>
      <c r="F40" s="52" t="b">
        <f>F27=F13</f>
        <v>1</v>
      </c>
    </row>
    <row r="41" spans="1:15" hidden="1"/>
    <row r="42" spans="1:15" hidden="1"/>
    <row r="43" spans="1:15" hidden="1"/>
    <row r="44" spans="1:15" hidden="1"/>
    <row r="45" spans="1:15" hidden="1">
      <c r="C45" s="46">
        <f>C22-C23</f>
        <v>5914137.6799999997</v>
      </c>
      <c r="D45" s="46">
        <f>D22-D23</f>
        <v>4427634.68</v>
      </c>
      <c r="E45" s="46">
        <f>E22-E23</f>
        <v>1486503</v>
      </c>
      <c r="F45" s="46">
        <f>F22-F23</f>
        <v>1486503</v>
      </c>
      <c r="G45" s="46">
        <f>G22-G23</f>
        <v>2790300</v>
      </c>
    </row>
    <row r="46" spans="1:15" hidden="1"/>
    <row r="47" spans="1:15" hidden="1"/>
    <row r="48" spans="1:15" hidden="1">
      <c r="B48" s="33" t="s">
        <v>15</v>
      </c>
      <c r="C48" s="33">
        <v>451161103.63</v>
      </c>
      <c r="D48" s="33">
        <v>-79640349.590000004</v>
      </c>
      <c r="E48" s="33">
        <v>530801453.21999997</v>
      </c>
      <c r="F48" s="33">
        <v>292739236.22000003</v>
      </c>
    </row>
    <row r="49" spans="2:7" hidden="1">
      <c r="C49" s="46">
        <f>C35-C48</f>
        <v>-445246965.94999999</v>
      </c>
      <c r="D49" s="46">
        <f>D35-D48</f>
        <v>84067984.270000011</v>
      </c>
      <c r="E49" s="46">
        <f>E35-E48</f>
        <v>-529314950.21999997</v>
      </c>
      <c r="F49" s="46">
        <f>F35-F48</f>
        <v>-291252733.22000003</v>
      </c>
      <c r="G49" s="46">
        <f>G35-G48</f>
        <v>0</v>
      </c>
    </row>
    <row r="50" spans="2:7" hidden="1"/>
    <row r="51" spans="2:7" hidden="1">
      <c r="B51" s="33" t="s">
        <v>13</v>
      </c>
      <c r="C51" s="33">
        <v>0</v>
      </c>
      <c r="D51" s="33">
        <v>-219854879.81</v>
      </c>
      <c r="E51" s="33">
        <v>219854879.81</v>
      </c>
      <c r="F51" s="33">
        <v>219854879.81</v>
      </c>
    </row>
    <row r="52" spans="2:7" hidden="1">
      <c r="C52" s="46">
        <f>C24-C51</f>
        <v>0</v>
      </c>
      <c r="D52" s="46">
        <f>D24-D51</f>
        <v>219854879.81</v>
      </c>
      <c r="E52" s="46">
        <f>E24-E51</f>
        <v>-219854879.81</v>
      </c>
      <c r="F52" s="46">
        <f>F24-F51</f>
        <v>-219854879.81</v>
      </c>
    </row>
    <row r="53" spans="2:7" hidden="1"/>
    <row r="54" spans="2:7" hidden="1"/>
    <row r="55" spans="2:7" hidden="1"/>
    <row r="56" spans="2:7" hidden="1"/>
    <row r="57" spans="2:7" hidden="1"/>
    <row r="58" spans="2:7" hidden="1"/>
    <row r="59" spans="2:7" hidden="1"/>
    <row r="60" spans="2:7" hidden="1"/>
    <row r="61" spans="2:7" hidden="1"/>
    <row r="62" spans="2:7" hidden="1"/>
    <row r="63" spans="2:7" hidden="1"/>
    <row r="64" spans="2: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</sheetData>
  <mergeCells count="7">
    <mergeCell ref="E37:F37"/>
    <mergeCell ref="E9:F9"/>
    <mergeCell ref="A5:G5"/>
    <mergeCell ref="A9:A10"/>
    <mergeCell ref="B9:B10"/>
    <mergeCell ref="D9:D10"/>
    <mergeCell ref="C9:C10"/>
  </mergeCells>
  <phoneticPr fontId="0" type="noConversion"/>
  <pageMargins left="0.78740157480314965" right="0.39370078740157483" top="0.19685039370078741" bottom="0.15748031496062992" header="0.15748031496062992" footer="0.15748031496062992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2_проект</vt:lpstr>
      <vt:lpstr>'дод 2_проект'!Заголовки_для_печати</vt:lpstr>
      <vt:lpstr>'дод 2_проект'!Область_печати</vt:lpstr>
    </vt:vector>
  </TitlesOfParts>
  <Company>Минфин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бюжетний відділ</dc:creator>
  <cp:lastModifiedBy>Приймалья</cp:lastModifiedBy>
  <cp:lastPrinted>2021-10-04T10:58:33Z</cp:lastPrinted>
  <dcterms:created xsi:type="dcterms:W3CDTF">2000-03-27T15:08:06Z</dcterms:created>
  <dcterms:modified xsi:type="dcterms:W3CDTF">2024-01-19T11:44:53Z</dcterms:modified>
</cp:coreProperties>
</file>